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Rozpis - příjmů" sheetId="1" r:id="rId1"/>
    <sheet name="Rozpis výdajů " sheetId="2" r:id="rId2"/>
    <sheet name="Seznam požadavků" sheetId="3" r:id="rId3"/>
    <sheet name="Rozpočet obce_PARA" sheetId="4" r:id="rId4"/>
    <sheet name="Veřejné zakázky" sheetId="5" r:id="rId5"/>
    <sheet name="List1" sheetId="6" r:id="rId6"/>
  </sheets>
  <definedNames>
    <definedName name="_xlnm._FilterDatabase" localSheetId="2" hidden="1">'Seznam požadavků'!$A$4:$H$74</definedName>
    <definedName name="_xlnm.Print_Area" localSheetId="0">'Rozpis - příjmů'!$B$1:$J$155</definedName>
    <definedName name="_xlnm.Print_Area" localSheetId="1">'Rozpis výdajů '!$A$1:$I$479</definedName>
    <definedName name="_xlnm.Print_Area" localSheetId="3">'Rozpočet obce_PARA'!$A$1:$D$154</definedName>
  </definedNames>
  <calcPr fullCalcOnLoad="1"/>
</workbook>
</file>

<file path=xl/comments2.xml><?xml version="1.0" encoding="utf-8"?>
<comments xmlns="http://schemas.openxmlformats.org/spreadsheetml/2006/main">
  <authors>
    <author>Jaromír Kratěna</author>
  </authors>
  <commentList>
    <comment ref="D406" authorId="0">
      <text>
        <r>
          <rPr>
            <b/>
            <sz val="9"/>
            <rFont val="Tahoma"/>
            <family val="2"/>
          </rPr>
          <t>Jaromír Kratěna: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<sst xmlns="http://schemas.openxmlformats.org/spreadsheetml/2006/main" count="1310" uniqueCount="716">
  <si>
    <t xml:space="preserve"> </t>
  </si>
  <si>
    <t>Para</t>
  </si>
  <si>
    <t>Polo</t>
  </si>
  <si>
    <t>UZ</t>
  </si>
  <si>
    <t>ORG</t>
  </si>
  <si>
    <t>Název   výdaje</t>
  </si>
  <si>
    <t>Podnikání  a restr. v zeměděl. a potrav</t>
  </si>
  <si>
    <t>Nájemné za půdu</t>
  </si>
  <si>
    <t>Nákup kolků</t>
  </si>
  <si>
    <t>Nákup služeb j.n.</t>
  </si>
  <si>
    <t>Nákup materiálu j.n.</t>
  </si>
  <si>
    <t>Voda</t>
  </si>
  <si>
    <t>Plyn</t>
  </si>
  <si>
    <t>Elektrická energie</t>
  </si>
  <si>
    <t>Silnice</t>
  </si>
  <si>
    <t>Opravy a udržování</t>
  </si>
  <si>
    <t>Úpravy drobných vodních toků</t>
  </si>
  <si>
    <t>Ostatní osobní výdaje</t>
  </si>
  <si>
    <t>Knihy, učební pomůcky a tisk</t>
  </si>
  <si>
    <t>Služby pošt</t>
  </si>
  <si>
    <t>Služby telekomunikací a radiok</t>
  </si>
  <si>
    <t>Základní školy</t>
  </si>
  <si>
    <t>Platy zaměstnanců</t>
  </si>
  <si>
    <t>Drobný hmotný inv. a neiv. Ma</t>
  </si>
  <si>
    <t>Platby daní a poplatků</t>
  </si>
  <si>
    <t>Pov.poj. na soc. zabezp. a přísp</t>
  </si>
  <si>
    <t>Služby telekomunikací a radio</t>
  </si>
  <si>
    <t>Služby peněžních ústavů</t>
  </si>
  <si>
    <t xml:space="preserve">Opravy a udržování </t>
  </si>
  <si>
    <t>Služby školení a vzdělávání</t>
  </si>
  <si>
    <t>Činnosti knihovnické</t>
  </si>
  <si>
    <t>Pov.poj.na soc.zabezp. a přísp.</t>
  </si>
  <si>
    <t xml:space="preserve">Nákup materiálu j.n. </t>
  </si>
  <si>
    <t>Pohoštění</t>
  </si>
  <si>
    <t>Věcné dary</t>
  </si>
  <si>
    <t>Rozhlas a televize</t>
  </si>
  <si>
    <t>Bytové hospodářství</t>
  </si>
  <si>
    <t>Veřejné osvětlení</t>
  </si>
  <si>
    <t>Pohřebnictví</t>
  </si>
  <si>
    <t>Nákup materiálu</t>
  </si>
  <si>
    <t>Sběr a odvoz komunálních odpadů</t>
  </si>
  <si>
    <t>Nákup zboží</t>
  </si>
  <si>
    <t>Péče o vzhled obcí a veřejnou zeleň</t>
  </si>
  <si>
    <t>Pov.poj.na soc. zabez.a přísp.</t>
  </si>
  <si>
    <t xml:space="preserve">Povinné pojistné na zdravotní </t>
  </si>
  <si>
    <t>Ochranné pomůcky</t>
  </si>
  <si>
    <t>Pohonné hmoty a maziva</t>
  </si>
  <si>
    <t>Požární ochrana</t>
  </si>
  <si>
    <t xml:space="preserve">Nákup materiálu j.n </t>
  </si>
  <si>
    <t>Služby penežních ústavů</t>
  </si>
  <si>
    <t>Cestovné (tuzemské i zahraničn)</t>
  </si>
  <si>
    <t>Povinné pojistné na zdrav.</t>
  </si>
  <si>
    <t>Proti-erozní, lavinová i požární ochrana</t>
  </si>
  <si>
    <t>Činnost místní správy</t>
  </si>
  <si>
    <t>Pov. poj.na soc. zabez. a přísp.</t>
  </si>
  <si>
    <t>Ost. povinné poj. hrazené zaměs</t>
  </si>
  <si>
    <t>Knihy. Učební pomůcky a tisk</t>
  </si>
  <si>
    <t>Konzultační, poradenské a práv</t>
  </si>
  <si>
    <t>Služby, školení a vzdělávání</t>
  </si>
  <si>
    <t>Cestovné (tuzemské i zahranič)</t>
  </si>
  <si>
    <t>Příjmy a výdaje z úvěr.  finanč. operací</t>
  </si>
  <si>
    <t>Pojištění funkčně nespecifikované</t>
  </si>
  <si>
    <t>Zájmová činnost a rekreace</t>
  </si>
  <si>
    <t>Neinv. dotac obecně prosp. organ</t>
  </si>
  <si>
    <t>Finanční vypořádání minulých let</t>
  </si>
  <si>
    <t>Vratky transf.poskyt. v min.  roz.</t>
  </si>
  <si>
    <t>Neinv. transf. veřej. rozp. místní</t>
  </si>
  <si>
    <t>Zálež. kultury, církví a sděl. prostředků</t>
  </si>
  <si>
    <t>Mezin.spolupr.v kultuře, církvích a sděl.</t>
  </si>
  <si>
    <t>Zastupitelstva obcí</t>
  </si>
  <si>
    <t>Rezerva</t>
  </si>
  <si>
    <t>Sběr a odvoz ostatních odpadů</t>
  </si>
  <si>
    <t xml:space="preserve">     1.  PŘÍJMY</t>
  </si>
  <si>
    <t>Název příjmu</t>
  </si>
  <si>
    <t>Daň z příj. fyz. osob ze závislé práce</t>
  </si>
  <si>
    <t>Daň z přidané hodnoty</t>
  </si>
  <si>
    <t>Poplatek za likvidaci kom. odpadu</t>
  </si>
  <si>
    <t>Poplatek ze psů</t>
  </si>
  <si>
    <t>Poplatek za užívání veř. prostranství</t>
  </si>
  <si>
    <t>Poplatek ze vstupného</t>
  </si>
  <si>
    <t>Daň z nemovitostí</t>
  </si>
  <si>
    <t>Příjmy z poskytovaných služeb</t>
  </si>
  <si>
    <t>Přijaté vratky - vícenáklady 12 b.j.</t>
  </si>
  <si>
    <t>Prodej zboží</t>
  </si>
  <si>
    <t>Péče o vzhled obcí</t>
  </si>
  <si>
    <t>Neinvestiční dotace ze stát. rozpočtu</t>
  </si>
  <si>
    <t>PŘÍJMY  CELKEM</t>
  </si>
  <si>
    <t>Komentář</t>
  </si>
  <si>
    <t>Neinvestiční rezerva</t>
  </si>
  <si>
    <t>Správní poplatky - různé</t>
  </si>
  <si>
    <t>NI př.dot. ze všeob.pokl.sp.</t>
  </si>
  <si>
    <t>Podnikání v restr. v zeměděl. a potrav.</t>
  </si>
  <si>
    <t>Příjmy z pronájmu pozemků</t>
  </si>
  <si>
    <t>Ost. záležitosti pozemních komunikací</t>
  </si>
  <si>
    <t>Příjmy z poskyt. služeb a výrob</t>
  </si>
  <si>
    <t>Záležitosti kultury, církví a sdělovacích prostředků</t>
  </si>
  <si>
    <t>Příjmy z pronájmu ost. nemov.</t>
  </si>
  <si>
    <t>Ost. Přijaté vratky transferů</t>
  </si>
  <si>
    <t>Nebytové hospodářství</t>
  </si>
  <si>
    <t>Příjmy z pronájmu ostatních nemov.</t>
  </si>
  <si>
    <t>Příjmy z poskytnutých služeb a výrob</t>
  </si>
  <si>
    <t>Příjmy z prodeje zboží</t>
  </si>
  <si>
    <t>Příjmy z úroků ZBÚ</t>
  </si>
  <si>
    <t>Nákup ostatních služeb</t>
  </si>
  <si>
    <t>Pov.pojistné na zdravotní poj.</t>
  </si>
  <si>
    <t>Splátka úroků hyp. úvěru</t>
  </si>
  <si>
    <t>Nájemné</t>
  </si>
  <si>
    <t>Odměny členů zastup. obce</t>
  </si>
  <si>
    <t>Neinv.přísp. zřízeným PO</t>
  </si>
  <si>
    <t>Speciální základní školy</t>
  </si>
  <si>
    <t>Neinv.dotace nefin.podnik.subj.</t>
  </si>
  <si>
    <t>Pozemky</t>
  </si>
  <si>
    <t>Neinv.přísp. ostatním PO</t>
  </si>
  <si>
    <t>Ostatní činnost j.n.</t>
  </si>
  <si>
    <t>Splátky dl.př.půjček</t>
  </si>
  <si>
    <t>kniha, drobné předměty</t>
  </si>
  <si>
    <t>12 b.j. vícenáklady</t>
  </si>
  <si>
    <t>12 b.j. nájemné</t>
  </si>
  <si>
    <t>čp. 141, 302, 98, kadeřnictví</t>
  </si>
  <si>
    <t>čp 141, 98,  302, kadeřnictví</t>
  </si>
  <si>
    <t>Příjmy z úroků (HÚ běžný)</t>
  </si>
  <si>
    <t>Nespecifikované rezervy</t>
  </si>
  <si>
    <t>Pov. Poj. Na veřejné zdravotnictví</t>
  </si>
  <si>
    <t xml:space="preserve">Ost. záležitosti sdělovacích prostředků </t>
  </si>
  <si>
    <t>SPOZ</t>
  </si>
  <si>
    <t>Nespecikované rezervy</t>
  </si>
  <si>
    <t>Financování</t>
  </si>
  <si>
    <t>Poznámka</t>
  </si>
  <si>
    <t>Ostatní záležitosti sdělovacích prostředků</t>
  </si>
  <si>
    <t>Příjmy a výdaje z úvěrových finančních operací</t>
  </si>
  <si>
    <t>Záležitost pozemních komunikací j.n.</t>
  </si>
  <si>
    <t>Poř., zach. a obn. hodnot míst. kult…</t>
  </si>
  <si>
    <t>Zpravodaj</t>
  </si>
  <si>
    <t>Neinv. přísp. ostatním PO</t>
  </si>
  <si>
    <t>Sdružení hasičů ČMS-členský poplatek</t>
  </si>
  <si>
    <t>SK ACE</t>
  </si>
  <si>
    <t>MS Zelené háje</t>
  </si>
  <si>
    <t>v tom odměna velitele a zástupce</t>
  </si>
  <si>
    <t>Povinné vzdělávání zaměstnanců</t>
  </si>
  <si>
    <t>Věcné dary pro komise a zastupitelstvo</t>
  </si>
  <si>
    <t>Komunální služby a územní rozvoj</t>
  </si>
  <si>
    <t>Příjmy z pronájmu movitých věcí</t>
  </si>
  <si>
    <t>Ozdrav. Hospod. Zvířat</t>
  </si>
  <si>
    <t>Nákup pozemků</t>
  </si>
  <si>
    <t>Vstupné, divadlo, apod.</t>
  </si>
  <si>
    <t>popelnice</t>
  </si>
  <si>
    <t>Kopírování</t>
  </si>
  <si>
    <t>Rezerva neinvestiční</t>
  </si>
  <si>
    <t>Nákup služeb</t>
  </si>
  <si>
    <t>Pomník, květinové dary-smuteční</t>
  </si>
  <si>
    <t>závěrečné posezení komise, výbory, rada</t>
  </si>
  <si>
    <t>uklízečka</t>
  </si>
  <si>
    <t>12 b.j. HÚ</t>
  </si>
  <si>
    <t>Příspěvek zřizovatele ZŠMŠ ACE</t>
  </si>
  <si>
    <t>Sekání trávy</t>
  </si>
  <si>
    <t>Tisk zpravodaje</t>
  </si>
  <si>
    <t>PHM</t>
  </si>
  <si>
    <t>Sběr a odvoz nebezpečných odpadů</t>
  </si>
  <si>
    <t>Pronájem hrobového místa</t>
  </si>
  <si>
    <t>Prodej popelnic</t>
  </si>
  <si>
    <t>Příjmy z prodeje pozemků</t>
  </si>
  <si>
    <t>Burešová, Valentová</t>
  </si>
  <si>
    <t>Havárie, právní poradenství, apod.</t>
  </si>
  <si>
    <t>Úroky z HÚ na 12 b.j.</t>
  </si>
  <si>
    <t>Likvidace TKO/ODEKO s.r.o.</t>
  </si>
  <si>
    <t>Likvidace tříd. Odpadu-plasty,sklo</t>
  </si>
  <si>
    <t>Provozní rezerva</t>
  </si>
  <si>
    <t>internet, pevné linky, služební mobily</t>
  </si>
  <si>
    <t>daň z příjmu za obec</t>
  </si>
  <si>
    <t>Neinv. transféry občan. sdružením</t>
  </si>
  <si>
    <t>Rezerva bežných výdajů</t>
  </si>
  <si>
    <t>sekačky, trakor apod.</t>
  </si>
  <si>
    <t>příspěvek obce na důchodové spoření zaměstnanců-á 250Kč</t>
  </si>
  <si>
    <t>odborný tisk, sbírky zákonů apod.</t>
  </si>
  <si>
    <t>obcí podporované nebo pořádané akce, Štít Albrechtic apod.</t>
  </si>
  <si>
    <t>DSO Poorlicko-členské příspěvky</t>
  </si>
  <si>
    <t>Ostatní neinvestiční transféry</t>
  </si>
  <si>
    <t>Ostatní služby a činnosti v oblasti sociální péče</t>
  </si>
  <si>
    <t xml:space="preserve">Domovy  </t>
  </si>
  <si>
    <t>Podpora ostatních produkčních činností</t>
  </si>
  <si>
    <t>Příjmy z pronájmu</t>
  </si>
  <si>
    <t>Příjmy z prodeje</t>
  </si>
  <si>
    <t>Využívání a zneškodňování kom. Odpadů</t>
  </si>
  <si>
    <t>Přijaté nekapitálové příspěvky-EKOKOM</t>
  </si>
  <si>
    <t>EKOKOM</t>
  </si>
  <si>
    <t>Nekapitálový příspěvek-12 bj</t>
  </si>
  <si>
    <t>Budovy, haly stavby</t>
  </si>
  <si>
    <t>stavební suť</t>
  </si>
  <si>
    <t>pronájem domény</t>
  </si>
  <si>
    <t>přebytečný stavební materiál</t>
  </si>
  <si>
    <t>knihovní poplatky</t>
  </si>
  <si>
    <t>pronájem lesů, honiteb LDVCH</t>
  </si>
  <si>
    <t>práce malotraktorem, prodej dříví park</t>
  </si>
  <si>
    <t>podíl nájemníků na popl. Bance</t>
  </si>
  <si>
    <t>havarijní opravy</t>
  </si>
  <si>
    <t>Rezerva běžných výdajů</t>
  </si>
  <si>
    <t>povinné ručení</t>
  </si>
  <si>
    <t>Nespecifikovaná rezerva</t>
  </si>
  <si>
    <t>vybavení útulku a odchytové služby</t>
  </si>
  <si>
    <t xml:space="preserve">Rozpočtové příjmy </t>
  </si>
  <si>
    <t xml:space="preserve">Rozpočtové výdaje </t>
  </si>
  <si>
    <t>Ozdrav. hosp. zvířat,..</t>
  </si>
  <si>
    <t>poplatky za použití kotců</t>
  </si>
  <si>
    <t>Služby radiokomunikací, telekomunikací</t>
  </si>
  <si>
    <t>Vklady do KN</t>
  </si>
  <si>
    <t>Povinné ručení, úrazové pojištění hasičů,pojištění cisterny</t>
  </si>
  <si>
    <t>hasičská zbrojnice  a garáž</t>
  </si>
  <si>
    <t>cestovné na školení</t>
  </si>
  <si>
    <t>Nemocenské dávky hrazené zaměstnavatelem</t>
  </si>
  <si>
    <t>Náhrady za dočasnou pracovní neschopnost zaměstnanců</t>
  </si>
  <si>
    <t>Odvádění a čištění odpadních vod</t>
  </si>
  <si>
    <t>Činnost kulturní komise</t>
  </si>
  <si>
    <t>internet, telefon</t>
  </si>
  <si>
    <t>ROZPOČTOVÉ  PŘÍJMY</t>
  </si>
  <si>
    <t>Název paragrafu</t>
  </si>
  <si>
    <t>Odvoz komunálních odpadů</t>
  </si>
  <si>
    <t>FINANCOVÁNÍ</t>
  </si>
  <si>
    <t>NI dotace od kraje (hasiči)</t>
  </si>
  <si>
    <t>Budovy, haly, stavby</t>
  </si>
  <si>
    <t>Sociální fond - stravné</t>
  </si>
  <si>
    <t>Příspěvek DD Ace za obědy pro seniory</t>
  </si>
  <si>
    <t>daň z nemovitostí v LDVCH, prodej pozemků</t>
  </si>
  <si>
    <t>Prodej dřeva LD VCH</t>
  </si>
  <si>
    <t>Budovy, stavby</t>
  </si>
  <si>
    <t>ostatní neinvestiční transfer</t>
  </si>
  <si>
    <t>vodáci Hradec Králové-čištění Orlice</t>
  </si>
  <si>
    <t>Sběr a zpracování druhotných surovin</t>
  </si>
  <si>
    <t>nafta pro MT 8</t>
  </si>
  <si>
    <t>Sběr organizovaný jinými subjekty</t>
  </si>
  <si>
    <t>Ostatní osobní náklady</t>
  </si>
  <si>
    <t>Odvody zdravotního pojištění</t>
  </si>
  <si>
    <t>Odvody sociálního pojištění</t>
  </si>
  <si>
    <t>Využití volného času dětí a mládeže</t>
  </si>
  <si>
    <t>SDH Albrechtice</t>
  </si>
  <si>
    <t>Likvidace velkoobjemového odpadu od občanů</t>
  </si>
  <si>
    <t>12 b.j. splátky HÚ (úmor+úrok)</t>
  </si>
  <si>
    <t>Neinvestiční výdaj*</t>
  </si>
  <si>
    <t>Investiční výdaj*</t>
  </si>
  <si>
    <t>Neinvestiční transfér obcím</t>
  </si>
  <si>
    <t>Důchodové spoření starosta</t>
  </si>
  <si>
    <t>Avie, zbrojnice, přestavba vozíků</t>
  </si>
  <si>
    <t>Dlouhodobé přijaté finanční prostředky</t>
  </si>
  <si>
    <t>Splátky půjček FRB - občané</t>
  </si>
  <si>
    <t>Příjmy a výdaje z úvěrových operací</t>
  </si>
  <si>
    <t>Podnikání a restr. V zemědělství</t>
  </si>
  <si>
    <t>Ozdrav.hosp. zvířat, veterinární péče</t>
  </si>
  <si>
    <t>Ostatní záležitosti poz. komunikací</t>
  </si>
  <si>
    <t>Základní školy speciální</t>
  </si>
  <si>
    <t>Obnova hodnot místního kulturního povědomí</t>
  </si>
  <si>
    <t>Ostatní záležitosti sděl. Prostředků</t>
  </si>
  <si>
    <t>Záležitosti kultury, církví a sděl. Prost.</t>
  </si>
  <si>
    <t>Ostatní tělovýchovná činnost</t>
  </si>
  <si>
    <t>Protierozní, lavinová opatření</t>
  </si>
  <si>
    <t>Péče o vzhled obcí a veřejnou zel.</t>
  </si>
  <si>
    <t>Domovy</t>
  </si>
  <si>
    <t>Ost. Služby a čin. V oblasti SP</t>
  </si>
  <si>
    <t>Ostatní činnosti</t>
  </si>
  <si>
    <t>Uhrazené splátky dlouhodobých půjček</t>
  </si>
  <si>
    <t>TRANSFÉRY</t>
  </si>
  <si>
    <t>TRANSFÉRY CELKEM</t>
  </si>
  <si>
    <t>DAŇOVÉ PŘÍJMY CELKEM</t>
  </si>
  <si>
    <t>Za realizaci zodpovídá</t>
  </si>
  <si>
    <t>Číslo zakázky</t>
  </si>
  <si>
    <t>Název veřejné zakázky</t>
  </si>
  <si>
    <t>Přijaté nekapitálové příspěvky</t>
  </si>
  <si>
    <t>Programy podpory ind. Bytové výstavby - FRB</t>
  </si>
  <si>
    <t>Investiční půjčka obyvatelstvu</t>
  </si>
  <si>
    <t>Ochrana obyvatelstva</t>
  </si>
  <si>
    <t>na řešení krizových situací.povodně</t>
  </si>
  <si>
    <t>Drobný hmotný majetek</t>
  </si>
  <si>
    <t>Dary obyvatelstvu - finanční</t>
  </si>
  <si>
    <t>Splátky dl. př. půjček</t>
  </si>
  <si>
    <t>Splátka jistiny - Lesoškolky</t>
  </si>
  <si>
    <t xml:space="preserve">Splátka jistiny - HÚ 12 b.j. </t>
  </si>
  <si>
    <t>poplatky za odchycené psy</t>
  </si>
  <si>
    <t>MO ČRS Týniště - mládež</t>
  </si>
  <si>
    <t>Daň z příjmu - OSVČ</t>
  </si>
  <si>
    <t>Daň z příjmu právnických osob</t>
  </si>
  <si>
    <t>Daň z příjmu právnických osob - obec</t>
  </si>
  <si>
    <t>Daň z příjmu srážková</t>
  </si>
  <si>
    <t>Byt v čp. 48</t>
  </si>
  <si>
    <t>Havarijní situace</t>
  </si>
  <si>
    <t>vidimace,legalizace,tombola,TP</t>
  </si>
  <si>
    <t>CELKEM dle druhu výdaje*</t>
  </si>
  <si>
    <t>CELKEM</t>
  </si>
  <si>
    <t>Likvidace bioodpadů a štěpkování od občanů</t>
  </si>
  <si>
    <t>Údržba hrází, manipulace při povodních</t>
  </si>
  <si>
    <t>Přestupkové řízení veřejnoprávní smlouva s TNO</t>
  </si>
  <si>
    <t>Výkon MP-veřejnoprávní smlouva</t>
  </si>
  <si>
    <t>Rezerva na běžné výdaje</t>
  </si>
  <si>
    <t>Daneta - Klára a Pavel Šmídovi</t>
  </si>
  <si>
    <t>Provoz ČS protipovodňových hrází</t>
  </si>
  <si>
    <t>Rozpočtová skladba</t>
  </si>
  <si>
    <t>MOČRS Týniště- rybářské závody mládeže</t>
  </si>
  <si>
    <t>Využívání a zneškodňování kom. odpadů</t>
  </si>
  <si>
    <t>úsporné žárovky</t>
  </si>
  <si>
    <t>Hodnota</t>
  </si>
  <si>
    <t>KAPITÁLOVÉ VÝDAJE</t>
  </si>
  <si>
    <t>KAPITÁLOVÉ VÝDAJE CELKEM</t>
  </si>
  <si>
    <t>VÝDAJE CELKEM</t>
  </si>
  <si>
    <t>FINANCOVÁNÍ CELKEM</t>
  </si>
  <si>
    <t>Záležitosti pozemních komunikací jn.</t>
  </si>
  <si>
    <t>ROZPOČTOVÉ PŘÍJMY</t>
  </si>
  <si>
    <t>ROZPOČTOVÉ VÝDAJE</t>
  </si>
  <si>
    <t>Finanční dary obyvatelstvu, zastupitelstvu</t>
  </si>
  <si>
    <t>Půjčky z FRB</t>
  </si>
  <si>
    <t>Ostatní záležitosti pozemních komunikací</t>
  </si>
  <si>
    <t>Rozpočtováno</t>
  </si>
  <si>
    <t>DAŇOVÉ PŘÍJMY</t>
  </si>
  <si>
    <t>Barvy, nářadí, žebřík apod.</t>
  </si>
  <si>
    <t>Výnos z VHP-územní</t>
  </si>
  <si>
    <t>Výnos VHP-celostátní</t>
  </si>
  <si>
    <t>Příjmy ze služeb k pronájmu BP</t>
  </si>
  <si>
    <t>Příjmy z nájmu ost. nemovitostí</t>
  </si>
  <si>
    <t>provedené práce</t>
  </si>
  <si>
    <t>neoprávněně používané pozemky</t>
  </si>
  <si>
    <t>Odvody za odnětí LPF</t>
  </si>
  <si>
    <t>Orlická zem., Bartošová</t>
  </si>
  <si>
    <t>Ostatní osobní služby</t>
  </si>
  <si>
    <t>TBD+Hrázný</t>
  </si>
  <si>
    <t>Sekání hrází</t>
  </si>
  <si>
    <t>Nájemné  šatny a WC SK ACE</t>
  </si>
  <si>
    <t>NI transfér OPS</t>
  </si>
  <si>
    <t>MAS nad Orlicí</t>
  </si>
  <si>
    <t>NI. Obč. sdružením</t>
  </si>
  <si>
    <t>útulek</t>
  </si>
  <si>
    <t>Drobný hmotný dlouh. Maj.</t>
  </si>
  <si>
    <t>uklízečka, předsedové komisí, tlumočníci, roznáška zásilek apod.</t>
  </si>
  <si>
    <t>prohrnování silnic</t>
  </si>
  <si>
    <t>Odvětví</t>
  </si>
  <si>
    <t>Školství</t>
  </si>
  <si>
    <t>Tělovýchova</t>
  </si>
  <si>
    <t>Zájmová činnost</t>
  </si>
  <si>
    <t>Komunikace</t>
  </si>
  <si>
    <t>MS Zelené háje- krmivo pro zvěř</t>
  </si>
  <si>
    <t>Správa</t>
  </si>
  <si>
    <t>Mezinárodní spolupráce</t>
  </si>
  <si>
    <t>Nebytové prostory</t>
  </si>
  <si>
    <t>Veřejná zeleň</t>
  </si>
  <si>
    <t>Zateplení stropu v budově čp. 48 - foukaný izolant</t>
  </si>
  <si>
    <t>Drobné opravy asfaltovým postřikem</t>
  </si>
  <si>
    <t>vyvezení žump 275, 141, 302, lapol ŠJ,</t>
  </si>
  <si>
    <t>Odvádění splaškových vod</t>
  </si>
  <si>
    <t>Využití volného času mládeže</t>
  </si>
  <si>
    <t>Drobný hmotný dlouhodobý majetek</t>
  </si>
  <si>
    <t>Čištění albrechtického potoka a kácení stromů</t>
  </si>
  <si>
    <t>Volný čas mládeže</t>
  </si>
  <si>
    <t>Vodáci Hradec Králové - Čištění řeky Orlice</t>
  </si>
  <si>
    <t>Seznam veřejných zakázek v rozpočtu obce na rok 2013</t>
  </si>
  <si>
    <t>školství, státní správa -SR přes ČNB</t>
  </si>
  <si>
    <t>Splátky půjček</t>
  </si>
  <si>
    <t>SPLÁTKY CELKEM</t>
  </si>
  <si>
    <t>Přijaté pojistné náhrady</t>
  </si>
  <si>
    <t>Ostatní příjmy z vl. činnosti</t>
  </si>
  <si>
    <t>věcná břemena</t>
  </si>
  <si>
    <t>Příjmy z nájmu pozemků</t>
  </si>
  <si>
    <t>Příjmy z úroků (ZBÚ)</t>
  </si>
  <si>
    <t>Příjmy z úroků (b.ú. 12 bj)</t>
  </si>
  <si>
    <t>služby čp. 48, sokolovna</t>
  </si>
  <si>
    <t>nájemné čp. 48, sokolovna</t>
  </si>
  <si>
    <t>SK ACE, Dobré bydlení, zem. pozemky</t>
  </si>
  <si>
    <t>nákup ostatních služeb</t>
  </si>
  <si>
    <t>revize komínů</t>
  </si>
  <si>
    <t>revize plynu</t>
  </si>
  <si>
    <t>revize hasicích přístrojů</t>
  </si>
  <si>
    <t>Novávesring</t>
  </si>
  <si>
    <t>revize hasících prostředků</t>
  </si>
  <si>
    <t>revize plyn</t>
  </si>
  <si>
    <t>revize komíny</t>
  </si>
  <si>
    <t>revize elektro</t>
  </si>
  <si>
    <t>revize hasicích prostředků</t>
  </si>
  <si>
    <t xml:space="preserve">revize hasících přístrojů  </t>
  </si>
  <si>
    <t>zimní a letní údržba MK,dopravní značení apod.</t>
  </si>
  <si>
    <t>čp. 141, 98, sokolovna</t>
  </si>
  <si>
    <t>Pojištění majetku obce, zastupitelstva</t>
  </si>
  <si>
    <t>Výsadba stromů v ul. Pardubické</t>
  </si>
  <si>
    <t>Zpevněné plochy u skladu protipovodňových prostředků</t>
  </si>
  <si>
    <t>Příspěvek Orion, Štít Albrechtic, atd.</t>
  </si>
  <si>
    <t>Nováves ring</t>
  </si>
  <si>
    <t>Oprava fasády na čp. 98, 302</t>
  </si>
  <si>
    <t>zpevněný povrch, jednostranný chodník</t>
  </si>
  <si>
    <t xml:space="preserve">TJ Sokol -  podpora sportovní činnosti </t>
  </si>
  <si>
    <t>věcný dar pro dětskou kategorii</t>
  </si>
  <si>
    <t>Výsledky hospodaření min. let</t>
  </si>
  <si>
    <t>Almanach k 40. výročí Štítu ACE</t>
  </si>
  <si>
    <t>Chodník pro pěší a cyklisty, náklady stavby</t>
  </si>
  <si>
    <t>Nový plot u moštárny</t>
  </si>
  <si>
    <t>Odvod za vynětí z LPF - les u sokolovny</t>
  </si>
  <si>
    <t xml:space="preserve">údržba a servis přístrojů a software, bezpečnostní agentura WAZA 2013-2014, zajištění BOZP-L. Imrich, licenční smlouvy-Triada, Czech-Point apod. </t>
  </si>
  <si>
    <t>Vybudování parku u sokolovny</t>
  </si>
  <si>
    <t>školení velitelé, strojníci, technik</t>
  </si>
  <si>
    <t>Sportovní zařízení v majetku obce</t>
  </si>
  <si>
    <t>13 kusů habrů</t>
  </si>
  <si>
    <t>Studená voda</t>
  </si>
  <si>
    <t>Elektrika</t>
  </si>
  <si>
    <t>Název požadovaného výdaje</t>
  </si>
  <si>
    <t>Odhad nákladů</t>
  </si>
  <si>
    <t>Přístřešek pro kola před obecní úřad</t>
  </si>
  <si>
    <t>bedny na posyp cyklostezky</t>
  </si>
  <si>
    <t>Budovy, stavby, haly</t>
  </si>
  <si>
    <t>plot u moštárny</t>
  </si>
  <si>
    <t>zásahové oděvy,kukly, rukavice</t>
  </si>
  <si>
    <t>zabezpečovací zařízení 48, 71</t>
  </si>
  <si>
    <t>TJ Sokol na činnost</t>
  </si>
  <si>
    <t>PŘEBYTEK/-SCHODEK</t>
  </si>
  <si>
    <t>odměny správce sokolovny</t>
  </si>
  <si>
    <t>Byt v čp. 48, sokolovna</t>
  </si>
  <si>
    <t>ČP. 141 - termostatické ventily, podlaha v kanceláři</t>
  </si>
  <si>
    <t>zpevněné plochy u skladu PP</t>
  </si>
  <si>
    <t>Disponibilní prostředky obce</t>
  </si>
  <si>
    <t>Výstavba komunikace a chodníků v ul. Poštovní</t>
  </si>
  <si>
    <t>Letní tábor dětí z Worglu v ACE</t>
  </si>
  <si>
    <r>
      <t>Budovy,</t>
    </r>
    <r>
      <rPr>
        <sz val="10"/>
        <rFont val="Arial CE"/>
        <family val="0"/>
      </rPr>
      <t xml:space="preserve"> haly, stavby</t>
    </r>
  </si>
  <si>
    <t>Darování sokolovny</t>
  </si>
  <si>
    <t>Veřejné osvětlení u cyklostezky</t>
  </si>
  <si>
    <t>Studie využití sportovního areálu Sokolák</t>
  </si>
  <si>
    <t>Pečovatelské služby občanům z GC</t>
  </si>
  <si>
    <t>Pořadí priorit</t>
  </si>
  <si>
    <t>Schválený rozpočet obce 2014</t>
  </si>
  <si>
    <t xml:space="preserve">Rozpočet obce Albrechtice nad Orlicí na rok 2015 - rozpisu výdajů </t>
  </si>
  <si>
    <t>Úplný rozpis upraveného rozpočtu 2014</t>
  </si>
  <si>
    <t>Úplný rozpis návrhu rozpočtu 2015</t>
  </si>
  <si>
    <t>Rozpočet obce Albrechtice nad Orlicí na rok 2015-návrh rozpisu rozpočtu</t>
  </si>
  <si>
    <t>Třída 0004</t>
  </si>
  <si>
    <t>NEDAŇOVÉ PŘÍJMY</t>
  </si>
  <si>
    <t>Třída 0002</t>
  </si>
  <si>
    <t>Třída 0003</t>
  </si>
  <si>
    <t xml:space="preserve"> KAPITÁLOVÉ PŘÍJMY</t>
  </si>
  <si>
    <t xml:space="preserve"> KAPITÁLOVÉ PŘÍJMY CELKEM</t>
  </si>
  <si>
    <t>NEDAŇOVÉ PŘÍJMY CELKEM</t>
  </si>
  <si>
    <t>Upravený rozpis rozpočtu 2014</t>
  </si>
  <si>
    <t>Odvody za odnětí ZPF</t>
  </si>
  <si>
    <t>Třída 0001</t>
  </si>
  <si>
    <t>volby do EP</t>
  </si>
  <si>
    <t>volby do zastupitelstev obcí</t>
  </si>
  <si>
    <t>dotace na činnost SDH</t>
  </si>
  <si>
    <t>Poplatek za pronájem sokolovny a chatek</t>
  </si>
  <si>
    <t>Náhrady z MF ČR-peněžní náhrady</t>
  </si>
  <si>
    <t>prodej dřeva po rek. Bartoňova statku</t>
  </si>
  <si>
    <t>zajištění odběru sep. Odpadu od podnikatelů</t>
  </si>
  <si>
    <t>Třída 0005</t>
  </si>
  <si>
    <t>BĚŽNÉ NEINVESTIČNÍ VÝDAJE</t>
  </si>
  <si>
    <t>Třída 0006</t>
  </si>
  <si>
    <t>Výdaje na opravy</t>
  </si>
  <si>
    <t>komunikace Tyršova</t>
  </si>
  <si>
    <t>rekonstrukce náves-fin. Z úvěru</t>
  </si>
  <si>
    <t>chodník Tyršova</t>
  </si>
  <si>
    <t>Provoz veřejné silniční dopravy</t>
  </si>
  <si>
    <t>Výdaje na dopravní územní obsluhu</t>
  </si>
  <si>
    <t>dopravní spoj TN-ACE-NV a zpět</t>
  </si>
  <si>
    <t>Odvádění a čištění odpadních vod a nakládání s kaly</t>
  </si>
  <si>
    <t>Budovy, haly a stavby</t>
  </si>
  <si>
    <t>dešť. Kanalizace-rekonstrukce náves</t>
  </si>
  <si>
    <t>kanalizační přípojka Bartoňův statek</t>
  </si>
  <si>
    <t>dešť. Kanalizace -Tyršova ulice</t>
  </si>
  <si>
    <t>dešť kanalizace-rekonstrukce návsi-hrazeno z inv. úvěru</t>
  </si>
  <si>
    <t>Účelové inv. transféry nepod. Osobám</t>
  </si>
  <si>
    <t>dotace na ČOV-Špaček, Horký</t>
  </si>
  <si>
    <t>Zpracování dat a služby související</t>
  </si>
  <si>
    <t>Ostatní záležitosti kultury</t>
  </si>
  <si>
    <t>Kronika</t>
  </si>
  <si>
    <t>Neinvestiční transféry nefin. Podn.sub.</t>
  </si>
  <si>
    <t>příspěvek na kulturní akce Borek</t>
  </si>
  <si>
    <t>Worgl</t>
  </si>
  <si>
    <t>Služby telekomunikací</t>
  </si>
  <si>
    <t>revize hasicí přístroje</t>
  </si>
  <si>
    <t>Podpory individuelní bytové výstavby</t>
  </si>
  <si>
    <t>Neinvestiční půjčky obyvatelstvu</t>
  </si>
  <si>
    <t>Budovy, stavby a haly</t>
  </si>
  <si>
    <t>veřejné osvětlení-rekonstrukce návsi</t>
  </si>
  <si>
    <t>veřejné osvětlení-rekonstrukce návsi-financováno z inv. úvěru</t>
  </si>
  <si>
    <t>Poskytnutí neinvestičního příspěvku</t>
  </si>
  <si>
    <t>Ostatní činnosti související se sl. Pro obyvatelstvo</t>
  </si>
  <si>
    <t>Dary obyvatelstvu</t>
  </si>
  <si>
    <t>Neinvestiční transféry cizím PO</t>
  </si>
  <si>
    <t>Příspěvek GC TNO na pečov. Služby</t>
  </si>
  <si>
    <t>Ostatní platy-refundace</t>
  </si>
  <si>
    <t>Ostatní povinné pojistné pl. Zaměst.</t>
  </si>
  <si>
    <t>školení hasičů na dotaci KHK</t>
  </si>
  <si>
    <t>Volby do zastupitelstev obcí</t>
  </si>
  <si>
    <t>nákup materiálu</t>
  </si>
  <si>
    <t>Zpracování dat a služby souv.</t>
  </si>
  <si>
    <t>Cestovné</t>
  </si>
  <si>
    <t>Volby do Evropského parlamentu</t>
  </si>
  <si>
    <t>Servis, aktualizace softw, zák. podpora</t>
  </si>
  <si>
    <t>Správa software pro veřejnou správu</t>
  </si>
  <si>
    <t>revize hasící přístroje</t>
  </si>
  <si>
    <t>Výdaje na nákup software</t>
  </si>
  <si>
    <t>investiční úvěr -rekonstrukce návse</t>
  </si>
  <si>
    <t>FRB 236 22</t>
  </si>
  <si>
    <t>ZBÚ KB 231 10</t>
  </si>
  <si>
    <t>ČNB 231 11</t>
  </si>
  <si>
    <t>Ostatní finanční operace</t>
  </si>
  <si>
    <t>Ostatní nein. Trans. Nezisk. Org.</t>
  </si>
  <si>
    <t>Investiční úvěr-rekonstrukce návsi</t>
  </si>
  <si>
    <t>poškození nádoby EKO KOM</t>
  </si>
  <si>
    <t>finanční dar Beranovým</t>
  </si>
  <si>
    <t>dotace-refundace školení hasičů</t>
  </si>
  <si>
    <t>refundace hasiči</t>
  </si>
  <si>
    <t>refundace - pro dotaci od KHK</t>
  </si>
  <si>
    <t>oslavy 5.výročí DS OHP</t>
  </si>
  <si>
    <t>Upravený rozpočet obce 2014</t>
  </si>
  <si>
    <t>81XX</t>
  </si>
  <si>
    <t>zimní a letní údržba,dopravní značení,dohody</t>
  </si>
  <si>
    <t>Materiál na posyp a opravy cest</t>
  </si>
  <si>
    <t>doprava obědů do ŠJ, revize alarm</t>
  </si>
  <si>
    <t>Projektová dokumentace ul. Květná</t>
  </si>
  <si>
    <t>DHDM</t>
  </si>
  <si>
    <t>PC</t>
  </si>
  <si>
    <t>navýšeno o pět procent</t>
  </si>
  <si>
    <t>veřejný rozhlas-čištění, opravy</t>
  </si>
  <si>
    <t>drobné opravy</t>
  </si>
  <si>
    <t>elektro revize</t>
  </si>
  <si>
    <t>energetické štítky</t>
  </si>
  <si>
    <t>oprava bytu sokolníka</t>
  </si>
  <si>
    <t>čp. 141 - vstupní dveře, okna ve sklepě</t>
  </si>
  <si>
    <t>výměna kotle v čp. 48</t>
  </si>
  <si>
    <t>opravy bytu sokolníka</t>
  </si>
  <si>
    <t>Projektová dokumentace sokolák-sokolovna</t>
  </si>
  <si>
    <t>Projektová dokumentace sokolák-sportovní hřiště</t>
  </si>
  <si>
    <t>Hřiště na volejbal/nohejbal</t>
  </si>
  <si>
    <t>výbojky, spínací hodiny náves</t>
  </si>
  <si>
    <t>Přemístění rozvaděče VO v Borku</t>
  </si>
  <si>
    <t>navýšení odměny o pět procent</t>
  </si>
  <si>
    <t>Oprava hřbitovní zdi, omítky márnice,nátěr zvonice, odvodnění cestiček, oprava a nátěr pergoly, nátěr brány</t>
  </si>
  <si>
    <t>radlice na sníh k malotraktoru</t>
  </si>
  <si>
    <t xml:space="preserve">nákup nového víceúčelového traktoru </t>
  </si>
  <si>
    <t>Projektová dokumentace přechody II/305</t>
  </si>
  <si>
    <t>STK technika, energetický štítek, poplatky za prohlídky, revize regály</t>
  </si>
  <si>
    <t xml:space="preserve"> PC, 3 světelné řetězy Vánoce, kancelářský nábytek</t>
  </si>
  <si>
    <t>právní poradenství AK Švandrlík 2014-2015</t>
  </si>
  <si>
    <t>nádobí do kuchyňky, reklamní předměty, papír, tonery apod.</t>
  </si>
  <si>
    <t>Stravné za zaměstnance+P.Berounská</t>
  </si>
  <si>
    <t>Pořízení nové pergoly</t>
  </si>
  <si>
    <t>Opravy budovy čp. 275 (okno na schodišti, nátěry plechování, radiátor v kanc. starosty)</t>
  </si>
  <si>
    <t>Oprava dveří skladu, oprava fasády čp. 48</t>
  </si>
  <si>
    <t>SDH Albrechtice- slavnostní uniforma, mycí prostředky na údržbu techniky</t>
  </si>
  <si>
    <t>požadavek 20 000,- Kč v roce 2014 9 000,- Kč + 5000,- Kč za kormorány</t>
  </si>
  <si>
    <t>Hospic A. České Č. Kostelec-dar</t>
  </si>
  <si>
    <t>V roce 2014 - 5 000,- Kč</t>
  </si>
  <si>
    <t>návrh 3 000,- Kč v roce 2014 3000,- Kč</t>
  </si>
  <si>
    <t>návrh 5 000,- Kč v roce 2014 5 000,- Kč</t>
  </si>
  <si>
    <t>finanční dar</t>
  </si>
  <si>
    <t>MS Zelené háje- příspěvek za odstřel kormorána velkého</t>
  </si>
  <si>
    <t>v roce 2014 - 5 000,- Kč, přidělit po předložení důkazů o odstřelu, 1 kus - á 300,- Kč</t>
  </si>
  <si>
    <t>ČZS Albrechtice-elektro sekačka</t>
  </si>
  <si>
    <t xml:space="preserve"> v roce 2014 25 000,- Kč (včetně sběru kovu)</t>
  </si>
  <si>
    <t>požadavek 280 000,- Kč v roce 2014 133 000,- Kč</t>
  </si>
  <si>
    <t>Kompletní zásahový oděv - 2x</t>
  </si>
  <si>
    <t>Láhve k dýchacím přístrojům 2x</t>
  </si>
  <si>
    <t>Radiostanice Motorola GP 380</t>
  </si>
  <si>
    <t>Nosítka skládací</t>
  </si>
  <si>
    <t xml:space="preserve">Soubor záchranných prostředků-opasky, lano, karabiny,záchranný pytlík, atd. </t>
  </si>
  <si>
    <t>Motor k člunu ZODIAC</t>
  </si>
  <si>
    <t>Zimní čepice</t>
  </si>
  <si>
    <t>Baterie do svítilen 16 kusů</t>
  </si>
  <si>
    <t>Hydraulický jeřáb na instalaci čerpadel</t>
  </si>
  <si>
    <t>Projektová dokumentace Na Písku</t>
  </si>
  <si>
    <t>práce v lese - robírky, odkácení 5m u hřiště</t>
  </si>
  <si>
    <t>návrh paní Zemková</t>
  </si>
  <si>
    <t>Rekonstrukce zeleně na návsi</t>
  </si>
  <si>
    <t>Opatření na zpomalení rychlosti v ul. Pardubická</t>
  </si>
  <si>
    <t>návrh pan Policar, Pardubická</t>
  </si>
  <si>
    <t>Fotbalové branky 2 * 5m</t>
  </si>
  <si>
    <t>navrhl pan Zeman</t>
  </si>
  <si>
    <t>Přidat světlo u fotbalového areálu</t>
  </si>
  <si>
    <t>Rozšíření brouzdaliště a oprava stavidla</t>
  </si>
  <si>
    <t>navrhl pan Hlušička</t>
  </si>
  <si>
    <t>navýšení odměn dle nařízení vlády</t>
  </si>
  <si>
    <t>nákup pozemků pod chodníky (Tužil apod.)</t>
  </si>
  <si>
    <t>Doskočiště pro skok do dálky v parku</t>
  </si>
  <si>
    <t>Terénní úpravy hřiště na fotbal</t>
  </si>
  <si>
    <t>Přestavba bytu na školní družinu</t>
  </si>
  <si>
    <t>Projekt na rekonstrukci zeleně na návsi</t>
  </si>
  <si>
    <t>Projektová dokumentace na komunikace, chodníky, dešťová kanalizace, výškopis polohopis v ul. Poštovní</t>
  </si>
  <si>
    <t>objednáno v roce 2014 - usnesení zastupitelstva obce</t>
  </si>
  <si>
    <t>Třída 0000  Daňové příjmy</t>
  </si>
  <si>
    <t>Třída 0004  Transféry, dotace</t>
  </si>
  <si>
    <t>Třída 0002  Nedaňové příjmy</t>
  </si>
  <si>
    <t>Paragraf</t>
  </si>
  <si>
    <t>0000</t>
  </si>
  <si>
    <t>Třída 0003  Kapitálové příjmy</t>
  </si>
  <si>
    <t>ROZPOČTOVÉ  PŘÍJMY  CELKEM</t>
  </si>
  <si>
    <t>Rozpočtové výdaje</t>
  </si>
  <si>
    <t>Programy podpory bytové výstavby</t>
  </si>
  <si>
    <t>Mezinárodní spolupráce v kultuře</t>
  </si>
  <si>
    <t>Využívání a zněškodňování KO</t>
  </si>
  <si>
    <t>Podpory individuální bytové výstavby</t>
  </si>
  <si>
    <t>Ostatní činnosti spojené se službou pro obyvat.</t>
  </si>
  <si>
    <t>Volby do Evropského Parlamentu</t>
  </si>
  <si>
    <t>Upravený rozpočet 2014</t>
  </si>
  <si>
    <t>Přijaté dlouhodobé prostředky</t>
  </si>
  <si>
    <t xml:space="preserve">SALDO ROZPOČTU </t>
  </si>
  <si>
    <t>Třída 0006  Kapitálové výdaje</t>
  </si>
  <si>
    <t>Třída 0005 Neinvestiční výdaje</t>
  </si>
  <si>
    <t xml:space="preserve">Paragraf  </t>
  </si>
  <si>
    <t>autobusová zastávka</t>
  </si>
  <si>
    <t>Kronika - vazba</t>
  </si>
  <si>
    <t>plošina</t>
  </si>
  <si>
    <t>běžné opravy výměna svítidel</t>
  </si>
  <si>
    <t>brigádníci navíšení o pět procent</t>
  </si>
  <si>
    <t>zaměstnanci</t>
  </si>
  <si>
    <t>Úroky z úvěru-Lesoškolky</t>
  </si>
  <si>
    <t xml:space="preserve">Úroky z investičního úvěru </t>
  </si>
  <si>
    <t>vratky za volby - zastupitelstvo, Europarlament</t>
  </si>
  <si>
    <t>Požadavky nezahrnuté do návrhu rozpočtu 2015</t>
  </si>
  <si>
    <t>Požadavky zahrnuté do návrhu rozpočtu 2015</t>
  </si>
  <si>
    <t>PŘEBYTEK/SCHODEK</t>
  </si>
  <si>
    <t>Saldo rozpočtu*</t>
  </si>
  <si>
    <t>Saldo návrhu rozpočtu 2015</t>
  </si>
  <si>
    <t>POL 5137 §3639</t>
  </si>
  <si>
    <t>POL 6121 §3639 ORG359</t>
  </si>
  <si>
    <t>POL 6121 §2212</t>
  </si>
  <si>
    <t>POL 6121 §2212 ORG440</t>
  </si>
  <si>
    <t>Oprava MK K Soutoku</t>
  </si>
  <si>
    <t>POL 5171 §2212</t>
  </si>
  <si>
    <t>Výsprava výtluků  kom. Luční</t>
  </si>
  <si>
    <t>pol 5171 §3113</t>
  </si>
  <si>
    <t>pol 5171 §3745</t>
  </si>
  <si>
    <t>pol 6121 §3113</t>
  </si>
  <si>
    <t xml:space="preserve">pol 5171 §3113 </t>
  </si>
  <si>
    <t>pol 5171 §3412</t>
  </si>
  <si>
    <t>pol 5171 §3613</t>
  </si>
  <si>
    <t>pol 5171 §3612</t>
  </si>
  <si>
    <t>POL5171 §3612</t>
  </si>
  <si>
    <t>POL 5137 §3412</t>
  </si>
  <si>
    <t>pol 6121 §3412 ORG0417</t>
  </si>
  <si>
    <t>pol 5171 §3631</t>
  </si>
  <si>
    <t>pol 5171 §3632</t>
  </si>
  <si>
    <t>zábradlí u schůdků do Orlice</t>
  </si>
  <si>
    <t>pol 6121 §3639</t>
  </si>
  <si>
    <t>chemické WC u elektrárny</t>
  </si>
  <si>
    <t>pol 5169 §3639</t>
  </si>
  <si>
    <t>vykácet olšiny za psí pláží u Orlice</t>
  </si>
  <si>
    <t>pol 5169 §3745</t>
  </si>
  <si>
    <t>pol 5137 §3745</t>
  </si>
  <si>
    <t>pol  6122 §3745</t>
  </si>
  <si>
    <t>pol 5132 §5512</t>
  </si>
  <si>
    <t>pol 5137 §5512</t>
  </si>
  <si>
    <t>pol 5139 §5512</t>
  </si>
  <si>
    <t>pol 6122 §5512</t>
  </si>
  <si>
    <t>pol 5171 §6171</t>
  </si>
  <si>
    <t>POL 6122 §2219</t>
  </si>
  <si>
    <t xml:space="preserve"> pol 5901 § 3391</t>
  </si>
  <si>
    <t>komunální služby</t>
  </si>
  <si>
    <t>oprava toalet v přízemí</t>
  </si>
  <si>
    <t>pol 5229 §3421</t>
  </si>
  <si>
    <t>pol 5222 §3429 org0507</t>
  </si>
  <si>
    <t>pol 5222 §3429org0506</t>
  </si>
  <si>
    <t>pol5222/§3429 org0505</t>
  </si>
  <si>
    <t>pol 5194 §3429</t>
  </si>
  <si>
    <t>pol 5222 §6409</t>
  </si>
  <si>
    <t>příspěvek</t>
  </si>
  <si>
    <t>pol 5222 §3429 ORG0502</t>
  </si>
  <si>
    <t>* když "-" pak hrazeno z výsledku hospodaření obce z minulých let - hodnota výsledku 4 095 538,- Kč</t>
  </si>
  <si>
    <t>Komunální rozvoj</t>
  </si>
  <si>
    <t>POL 5169 §2212</t>
  </si>
  <si>
    <t>POL 6121 §2212 ORG460</t>
  </si>
  <si>
    <t>POL5171 §3613</t>
  </si>
  <si>
    <t>pol 6121 § 3613</t>
  </si>
  <si>
    <t>rekonstrukce náves-archeologický dozor, TDI-doplatek 2014</t>
  </si>
  <si>
    <t>Drobné výkupy pozemků pro potřeby obce-např. Burešová-Valentová</t>
  </si>
  <si>
    <t>Zimní údržba chodníků</t>
  </si>
  <si>
    <t>havárie, výměna svítidel ve třídě</t>
  </si>
  <si>
    <t>přístřeší pro kola</t>
  </si>
  <si>
    <t>Drobné opravy zpevněných MK -Luční</t>
  </si>
  <si>
    <t xml:space="preserve">oprava hřiště </t>
  </si>
  <si>
    <t>oprava márnice, oprava zdi, nátěr a oprava pergoly</t>
  </si>
  <si>
    <t>sekání trávy, prořez stromů,sokolské hřiště, projekt rekonstrukci zeleně náves</t>
  </si>
  <si>
    <t>PC, radiostanice, láhve k DP, nosítka</t>
  </si>
  <si>
    <t>baterie, zimní čepice</t>
  </si>
  <si>
    <t>okno na schodišti, nátěry plechování, radiátor v kanceláři starosty</t>
  </si>
  <si>
    <t>ČZS Albrechtice n.O.</t>
  </si>
  <si>
    <t>vstupní dveře, okna ve sklepě 141</t>
  </si>
  <si>
    <t>ORION</t>
  </si>
  <si>
    <t>zpevněné plochy u skladu protipovodňových prostředků</t>
  </si>
  <si>
    <t>rekonstrukce Poštovní-tendrová dokumentace, výškopis</t>
  </si>
  <si>
    <t>PD rekonstrukce Květná</t>
  </si>
  <si>
    <t>Základní školství</t>
  </si>
  <si>
    <t>pergola na dvoře</t>
  </si>
  <si>
    <t>Rozpočtové příjmy</t>
  </si>
  <si>
    <t>Rozpočtový přebytek/-schodek</t>
  </si>
  <si>
    <t>* pokud "-" tak hrazeno z přebytku hospodaření obce z minulých let                                                                               (k 31.12.2014    4 095 538,- Kč na ZBÚ)</t>
  </si>
  <si>
    <t>Požadavaky nezahrnuté v návrhu rozpočtu 2015</t>
  </si>
  <si>
    <t>Příprava realizace investičních akcí-přechody pro chodce II/305</t>
  </si>
  <si>
    <t>Přechody pro chodce II/305</t>
  </si>
  <si>
    <t>pol 5222 §3419 org. 0501</t>
  </si>
  <si>
    <t>pol 5222 §3419 org. 0503</t>
  </si>
  <si>
    <t>Seznam požadavků do rozpočtu obce na rok 2015</t>
  </si>
  <si>
    <t>Požadavky navržené ke schválení v pololetí podle vývoje rozpočtu 2015</t>
  </si>
  <si>
    <t>SK Albrechtice - příspěvek na údržbu travnatých ploch, vybavení areálu a na reprezentaci na Štítu</t>
  </si>
  <si>
    <t>v tom: výdaje na dopravní obslužnost POL 5193</t>
  </si>
  <si>
    <t>v tom: neinvest. Příspěvek PO ZŠMŠ Albrechtice n.O. POL 5331 ORG 31</t>
  </si>
  <si>
    <t>v tom: neinvest. Transfér obča. Spol. TJ SOKOL POL 5222 ORG 501</t>
  </si>
  <si>
    <t xml:space="preserve">          neinv. Transfér občan spol. SK ACE POL 5222 ORG 503</t>
  </si>
  <si>
    <t>v tom: ost. neinvest. transfér nez. Org.-VODÁCI HK POL 5229</t>
  </si>
  <si>
    <t xml:space="preserve">          neinv. Transfér obč. spol. MO ČRS Týniště n.O.  POL 5222 ORG 507</t>
  </si>
  <si>
    <t>v tom: neinv. Transfér obč. spol. ČZS ACE  POL 5222 ORG 502</t>
  </si>
  <si>
    <t xml:space="preserve">          neinv. Transfér obč. spol. MS ZELENÉ HÁJE  POL 5222 ORG 505</t>
  </si>
  <si>
    <t xml:space="preserve">          neinv. Transfér obč. spol. SDH ACE  POL 5222 ORG 506</t>
  </si>
  <si>
    <t>v tom: neinv. Spřísp. Ostat. PO -DD ACE na rozvoz obědů POL 5339</t>
  </si>
  <si>
    <t>v tom: neinv. transfér ciz. PO-GC TNO - na pečovatelské sl. POL 5339</t>
  </si>
  <si>
    <t>v tom: vratka za volby do ZO  POL 5364</t>
  </si>
  <si>
    <t xml:space="preserve">           vratka za volby do EP POL 5364</t>
  </si>
  <si>
    <t>v tom: neinv. transfér OPS-NAD ORLICÍ  POL 5221</t>
  </si>
  <si>
    <t xml:space="preserve">           neinv. transfér spol. ORION  POL 5222</t>
  </si>
  <si>
    <t xml:space="preserve">           neinv. transfér veř. rozp. POORLICKO  POL 5329 ORG 311</t>
  </si>
  <si>
    <t xml:space="preserve">           neinv. Přísp. Ostat. PO - HOSPIC Č. Kostelec POL 5339</t>
  </si>
  <si>
    <r>
      <t xml:space="preserve">ROZPOČET OBCE 2015         </t>
    </r>
    <r>
      <rPr>
        <b/>
        <i/>
        <sz val="14"/>
        <rFont val="Arial CE"/>
        <family val="0"/>
      </rPr>
      <t xml:space="preserve"> </t>
    </r>
  </si>
  <si>
    <t>Schválený rozpočet obce 2015</t>
  </si>
  <si>
    <t>ROZPOČET OBCE 2015</t>
  </si>
  <si>
    <t>Schválený rozpočet 2015</t>
  </si>
  <si>
    <t>Podpis:</t>
  </si>
  <si>
    <t>Příloha č. 2 k usnesení ZO č. 67/4/2015</t>
  </si>
  <si>
    <t>Příloha č. 3 k usnesení zastupitelstva obce č. 70/4/2015</t>
  </si>
  <si>
    <t>Požadavky zahrnuté ve schváleném rozpočtu obce 2015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</si>
</sst>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d/mmmm\ yyyy"/>
    <numFmt numFmtId="167" formatCode="#,##0\ _K_č"/>
    <numFmt numFmtId="168" formatCode="0.0"/>
    <numFmt numFmtId="169" formatCode="[&lt;=99999]###\ ##;##\ ##\ 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#,##0_ ;[Red]\-#,##0\ "/>
    <numFmt numFmtId="175" formatCode="??.?"/>
    <numFmt numFmtId="176" formatCode="??"/>
    <numFmt numFmtId="177" formatCode="??.0"/>
    <numFmt numFmtId="178" formatCode="00.0"/>
    <numFmt numFmtId="179" formatCode="_-* #,##0.0\ _K_č_-;\-* #,##0.0\ _K_č_-;_-* &quot;-&quot;??\ _K_č_-;_-@_-"/>
    <numFmt numFmtId="180" formatCode="_-* #,##0\ _K_č_-;\-* #,##0\ _K_č_-;_-* &quot;-&quot;??\ _K_č_-;_-@_-"/>
    <numFmt numFmtId="181" formatCode="_-* #,##0.00\ [$Kč-405]_-;\-* #,##0.00\ [$Kč-405]_-;_-* &quot;-&quot;??\ [$Kč-405]_-;_-@_-"/>
  </numFmts>
  <fonts count="65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7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i/>
      <sz val="14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 CE"/>
      <family val="0"/>
    </font>
    <font>
      <b/>
      <sz val="8"/>
      <color indexed="10"/>
      <name val="Arial CE"/>
      <family val="0"/>
    </font>
    <font>
      <b/>
      <sz val="9"/>
      <color indexed="10"/>
      <name val="Arial CE"/>
      <family val="0"/>
    </font>
    <font>
      <sz val="8"/>
      <color indexed="8"/>
      <name val="Arial CE"/>
      <family val="0"/>
    </font>
    <font>
      <sz val="10"/>
      <color indexed="1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 CE"/>
      <family val="0"/>
    </font>
    <font>
      <b/>
      <sz val="8"/>
      <color rgb="FFFF0000"/>
      <name val="Arial CE"/>
      <family val="0"/>
    </font>
    <font>
      <b/>
      <sz val="9"/>
      <color rgb="FFFF0000"/>
      <name val="Arial CE"/>
      <family val="0"/>
    </font>
    <font>
      <sz val="8"/>
      <color theme="1"/>
      <name val="Arial CE"/>
      <family val="0"/>
    </font>
    <font>
      <sz val="10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  <xf numFmtId="165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6" fontId="0" fillId="0" borderId="0" xfId="0" applyNumberFormat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164" fontId="0" fillId="0" borderId="0" xfId="0" applyNumberFormat="1" applyFont="1" applyAlignment="1">
      <alignment/>
    </xf>
    <xf numFmtId="164" fontId="8" fillId="0" borderId="0" xfId="0" applyNumberFormat="1" applyFont="1" applyAlignment="1">
      <alignment horizontal="right"/>
    </xf>
    <xf numFmtId="0" fontId="12" fillId="0" borderId="0" xfId="0" applyFont="1" applyAlignment="1">
      <alignment horizontal="right" vertical="center"/>
    </xf>
    <xf numFmtId="165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Alignment="1">
      <alignment horizontal="left" wrapText="1"/>
    </xf>
    <xf numFmtId="49" fontId="8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horizontal="right"/>
    </xf>
    <xf numFmtId="0" fontId="13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right" vertical="center"/>
    </xf>
    <xf numFmtId="167" fontId="2" fillId="0" borderId="11" xfId="0" applyNumberFormat="1" applyFont="1" applyBorder="1" applyAlignment="1">
      <alignment horizontal="right" vertical="center"/>
    </xf>
    <xf numFmtId="6" fontId="2" fillId="0" borderId="0" xfId="0" applyNumberFormat="1" applyFont="1" applyAlignment="1">
      <alignment/>
    </xf>
    <xf numFmtId="6" fontId="0" fillId="0" borderId="0" xfId="0" applyNumberFormat="1" applyFill="1" applyAlignment="1">
      <alignment/>
    </xf>
    <xf numFmtId="0" fontId="13" fillId="0" borderId="0" xfId="0" applyFont="1" applyFill="1" applyAlignment="1">
      <alignment horizontal="right" wrapText="1"/>
    </xf>
    <xf numFmtId="6" fontId="0" fillId="0" borderId="0" xfId="0" applyNumberFormat="1" applyFont="1" applyAlignment="1">
      <alignment/>
    </xf>
    <xf numFmtId="6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Fill="1" applyAlignment="1">
      <alignment/>
    </xf>
    <xf numFmtId="164" fontId="2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6" fontId="0" fillId="0" borderId="0" xfId="0" applyNumberFormat="1" applyFont="1" applyAlignment="1">
      <alignment/>
    </xf>
    <xf numFmtId="164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7" fontId="2" fillId="0" borderId="1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4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14" fillId="0" borderId="16" xfId="0" applyFont="1" applyBorder="1" applyAlignment="1">
      <alignment horizontal="left" vertic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164" fontId="2" fillId="0" borderId="0" xfId="0" applyNumberFormat="1" applyFont="1" applyFill="1" applyAlignment="1">
      <alignment/>
    </xf>
    <xf numFmtId="0" fontId="14" fillId="0" borderId="12" xfId="0" applyFont="1" applyBorder="1" applyAlignment="1">
      <alignment/>
    </xf>
    <xf numFmtId="3" fontId="3" fillId="0" borderId="17" xfId="0" applyNumberFormat="1" applyFont="1" applyBorder="1" applyAlignment="1">
      <alignment horizontal="right" vertical="center"/>
    </xf>
    <xf numFmtId="167" fontId="9" fillId="0" borderId="18" xfId="0" applyNumberFormat="1" applyFont="1" applyBorder="1" applyAlignment="1">
      <alignment horizontal="right" vertical="center" wrapText="1"/>
    </xf>
    <xf numFmtId="167" fontId="9" fillId="0" borderId="18" xfId="0" applyNumberFormat="1" applyFont="1" applyFill="1" applyBorder="1" applyAlignment="1">
      <alignment horizontal="right" vertical="center" wrapText="1"/>
    </xf>
    <xf numFmtId="49" fontId="9" fillId="0" borderId="18" xfId="0" applyNumberFormat="1" applyFont="1" applyBorder="1" applyAlignment="1">
      <alignment horizontal="right" vertical="center" wrapText="1"/>
    </xf>
    <xf numFmtId="49" fontId="9" fillId="0" borderId="18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/>
    </xf>
    <xf numFmtId="6" fontId="2" fillId="3" borderId="0" xfId="0" applyNumberFormat="1" applyFont="1" applyFill="1" applyAlignment="1">
      <alignment/>
    </xf>
    <xf numFmtId="0" fontId="2" fillId="9" borderId="0" xfId="0" applyFont="1" applyFill="1" applyAlignment="1">
      <alignment/>
    </xf>
    <xf numFmtId="6" fontId="2" fillId="9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164" fontId="0" fillId="0" borderId="0" xfId="0" applyNumberFormat="1" applyFont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4" fillId="0" borderId="20" xfId="0" applyNumberFormat="1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0" fillId="0" borderId="11" xfId="0" applyBorder="1" applyAlignment="1">
      <alignment/>
    </xf>
    <xf numFmtId="167" fontId="2" fillId="0" borderId="21" xfId="0" applyNumberFormat="1" applyFont="1" applyBorder="1" applyAlignment="1">
      <alignment horizontal="right" vertical="center"/>
    </xf>
    <xf numFmtId="0" fontId="0" fillId="0" borderId="21" xfId="0" applyBorder="1" applyAlignment="1">
      <alignment/>
    </xf>
    <xf numFmtId="3" fontId="2" fillId="0" borderId="0" xfId="0" applyNumberFormat="1" applyFont="1" applyAlignment="1">
      <alignment vertical="center" wrapText="1"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6" fontId="2" fillId="34" borderId="0" xfId="0" applyNumberFormat="1" applyFont="1" applyFill="1" applyAlignment="1">
      <alignment/>
    </xf>
    <xf numFmtId="6" fontId="2" fillId="36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6" fontId="2" fillId="35" borderId="0" xfId="0" applyNumberFormat="1" applyFont="1" applyFill="1" applyAlignment="1">
      <alignment/>
    </xf>
    <xf numFmtId="0" fontId="4" fillId="0" borderId="22" xfId="0" applyFont="1" applyBorder="1" applyAlignment="1">
      <alignment vertical="center"/>
    </xf>
    <xf numFmtId="0" fontId="0" fillId="0" borderId="0" xfId="0" applyBorder="1" applyAlignment="1">
      <alignment/>
    </xf>
    <xf numFmtId="3" fontId="3" fillId="0" borderId="23" xfId="0" applyNumberFormat="1" applyFont="1" applyBorder="1" applyAlignment="1">
      <alignment horizontal="right" wrapText="1"/>
    </xf>
    <xf numFmtId="3" fontId="4" fillId="0" borderId="22" xfId="0" applyNumberFormat="1" applyFont="1" applyBorder="1" applyAlignment="1">
      <alignment horizontal="right" vertical="center"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164" fontId="2" fillId="34" borderId="0" xfId="0" applyNumberFormat="1" applyFont="1" applyFill="1" applyAlignment="1">
      <alignment/>
    </xf>
    <xf numFmtId="164" fontId="0" fillId="35" borderId="0" xfId="0" applyNumberFormat="1" applyFill="1" applyAlignment="1">
      <alignment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164" fontId="2" fillId="37" borderId="0" xfId="0" applyNumberFormat="1" applyFont="1" applyFill="1" applyAlignment="1">
      <alignment/>
    </xf>
    <xf numFmtId="0" fontId="4" fillId="0" borderId="22" xfId="0" applyFont="1" applyBorder="1" applyAlignment="1">
      <alignment/>
    </xf>
    <xf numFmtId="0" fontId="14" fillId="0" borderId="2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3" fontId="14" fillId="0" borderId="17" xfId="0" applyNumberFormat="1" applyFont="1" applyBorder="1" applyAlignment="1">
      <alignment horizontal="right" wrapText="1"/>
    </xf>
    <xf numFmtId="3" fontId="14" fillId="0" borderId="17" xfId="0" applyNumberFormat="1" applyFont="1" applyBorder="1" applyAlignment="1">
      <alignment horizontal="right" vertical="center"/>
    </xf>
    <xf numFmtId="3" fontId="14" fillId="0" borderId="17" xfId="0" applyNumberFormat="1" applyFont="1" applyFill="1" applyBorder="1" applyAlignment="1">
      <alignment horizontal="right" vertical="center"/>
    </xf>
    <xf numFmtId="0" fontId="14" fillId="0" borderId="13" xfId="0" applyFont="1" applyBorder="1" applyAlignment="1">
      <alignment/>
    </xf>
    <xf numFmtId="0" fontId="14" fillId="0" borderId="24" xfId="0" applyFont="1" applyBorder="1" applyAlignment="1">
      <alignment/>
    </xf>
    <xf numFmtId="3" fontId="7" fillId="0" borderId="22" xfId="0" applyNumberFormat="1" applyFont="1" applyBorder="1" applyAlignment="1">
      <alignment vertical="center"/>
    </xf>
    <xf numFmtId="49" fontId="8" fillId="0" borderId="18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164" fontId="2" fillId="37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0" fontId="0" fillId="36" borderId="0" xfId="0" applyFont="1" applyFill="1" applyAlignment="1">
      <alignment/>
    </xf>
    <xf numFmtId="164" fontId="2" fillId="36" borderId="0" xfId="0" applyNumberFormat="1" applyFont="1" applyFill="1" applyAlignment="1">
      <alignment/>
    </xf>
    <xf numFmtId="0" fontId="8" fillId="0" borderId="14" xfId="0" applyFont="1" applyBorder="1" applyAlignment="1">
      <alignment wrapText="1"/>
    </xf>
    <xf numFmtId="164" fontId="7" fillId="0" borderId="22" xfId="0" applyNumberFormat="1" applyFont="1" applyBorder="1" applyAlignment="1">
      <alignment vertical="center"/>
    </xf>
    <xf numFmtId="3" fontId="8" fillId="0" borderId="25" xfId="0" applyNumberFormat="1" applyFont="1" applyFill="1" applyBorder="1" applyAlignment="1">
      <alignment horizontal="right" vertical="center"/>
    </xf>
    <xf numFmtId="49" fontId="9" fillId="0" borderId="26" xfId="0" applyNumberFormat="1" applyFont="1" applyFill="1" applyBorder="1" applyAlignment="1">
      <alignment horizontal="left" vertical="center" wrapText="1"/>
    </xf>
    <xf numFmtId="167" fontId="12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/>
    </xf>
    <xf numFmtId="0" fontId="0" fillId="0" borderId="28" xfId="0" applyFont="1" applyBorder="1" applyAlignment="1">
      <alignment horizontal="left" vertical="center" wrapText="1"/>
    </xf>
    <xf numFmtId="3" fontId="0" fillId="0" borderId="29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6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2" fillId="14" borderId="0" xfId="0" applyNumberFormat="1" applyFont="1" applyFill="1" applyAlignment="1">
      <alignment/>
    </xf>
    <xf numFmtId="0" fontId="8" fillId="0" borderId="31" xfId="0" applyFont="1" applyFill="1" applyBorder="1" applyAlignment="1">
      <alignment wrapText="1"/>
    </xf>
    <xf numFmtId="49" fontId="5" fillId="0" borderId="26" xfId="0" applyNumberFormat="1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right" vertical="center" wrapText="1"/>
    </xf>
    <xf numFmtId="167" fontId="8" fillId="0" borderId="17" xfId="0" applyNumberFormat="1" applyFont="1" applyFill="1" applyBorder="1" applyAlignment="1">
      <alignment horizontal="center" vertical="center" wrapText="1"/>
    </xf>
    <xf numFmtId="167" fontId="8" fillId="0" borderId="18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vertical="center" wrapText="1"/>
    </xf>
    <xf numFmtId="49" fontId="8" fillId="0" borderId="32" xfId="0" applyNumberFormat="1" applyFont="1" applyFill="1" applyBorder="1" applyAlignment="1">
      <alignment horizontal="right" vertical="center" wrapText="1"/>
    </xf>
    <xf numFmtId="167" fontId="8" fillId="0" borderId="32" xfId="0" applyNumberFormat="1" applyFont="1" applyFill="1" applyBorder="1" applyAlignment="1">
      <alignment horizontal="center" vertical="center" wrapText="1"/>
    </xf>
    <xf numFmtId="49" fontId="60" fillId="0" borderId="26" xfId="0" applyNumberFormat="1" applyFont="1" applyFill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5" fillId="0" borderId="33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7" fontId="61" fillId="0" borderId="0" xfId="0" applyNumberFormat="1" applyFont="1" applyBorder="1" applyAlignment="1">
      <alignment/>
    </xf>
    <xf numFmtId="167" fontId="62" fillId="0" borderId="0" xfId="0" applyNumberFormat="1" applyFont="1" applyBorder="1" applyAlignment="1">
      <alignment/>
    </xf>
    <xf numFmtId="0" fontId="14" fillId="0" borderId="34" xfId="0" applyFont="1" applyBorder="1" applyAlignment="1">
      <alignment/>
    </xf>
    <xf numFmtId="0" fontId="7" fillId="0" borderId="34" xfId="0" applyFont="1" applyBorder="1" applyAlignment="1">
      <alignment vertical="center" wrapText="1"/>
    </xf>
    <xf numFmtId="0" fontId="0" fillId="0" borderId="34" xfId="0" applyFill="1" applyBorder="1" applyAlignment="1">
      <alignment/>
    </xf>
    <xf numFmtId="0" fontId="14" fillId="0" borderId="34" xfId="0" applyFont="1" applyBorder="1" applyAlignment="1">
      <alignment horizontal="left" vertical="center"/>
    </xf>
    <xf numFmtId="0" fontId="5" fillId="38" borderId="10" xfId="0" applyFont="1" applyFill="1" applyBorder="1" applyAlignment="1">
      <alignment horizontal="center" vertical="center" wrapText="1"/>
    </xf>
    <xf numFmtId="167" fontId="12" fillId="38" borderId="0" xfId="0" applyNumberFormat="1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3" fontId="8" fillId="35" borderId="14" xfId="0" applyNumberFormat="1" applyFont="1" applyFill="1" applyBorder="1" applyAlignment="1">
      <alignment vertical="center"/>
    </xf>
    <xf numFmtId="3" fontId="63" fillId="35" borderId="14" xfId="0" applyNumberFormat="1" applyFont="1" applyFill="1" applyBorder="1" applyAlignment="1">
      <alignment vertical="center" wrapText="1"/>
    </xf>
    <xf numFmtId="3" fontId="8" fillId="35" borderId="14" xfId="0" applyNumberFormat="1" applyFont="1" applyFill="1" applyBorder="1" applyAlignment="1">
      <alignment vertical="center" wrapText="1"/>
    </xf>
    <xf numFmtId="167" fontId="12" fillId="35" borderId="0" xfId="0" applyNumberFormat="1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 wrapText="1"/>
    </xf>
    <xf numFmtId="167" fontId="12" fillId="38" borderId="25" xfId="0" applyNumberFormat="1" applyFont="1" applyFill="1" applyBorder="1" applyAlignment="1">
      <alignment horizontal="right" vertical="center"/>
    </xf>
    <xf numFmtId="49" fontId="8" fillId="38" borderId="17" xfId="0" applyNumberFormat="1" applyFont="1" applyFill="1" applyBorder="1" applyAlignment="1">
      <alignment horizontal="right" vertical="center" wrapText="1"/>
    </xf>
    <xf numFmtId="167" fontId="12" fillId="38" borderId="14" xfId="0" applyNumberFormat="1" applyFont="1" applyFill="1" applyBorder="1" applyAlignment="1">
      <alignment horizontal="right" vertical="center"/>
    </xf>
    <xf numFmtId="49" fontId="8" fillId="38" borderId="18" xfId="0" applyNumberFormat="1" applyFont="1" applyFill="1" applyBorder="1" applyAlignment="1">
      <alignment horizontal="right" vertical="center" wrapText="1"/>
    </xf>
    <xf numFmtId="49" fontId="8" fillId="38" borderId="18" xfId="0" applyNumberFormat="1" applyFont="1" applyFill="1" applyBorder="1" applyAlignment="1">
      <alignment horizontal="right" vertical="center"/>
    </xf>
    <xf numFmtId="167" fontId="12" fillId="38" borderId="35" xfId="0" applyNumberFormat="1" applyFont="1" applyFill="1" applyBorder="1" applyAlignment="1">
      <alignment horizontal="right" vertical="center"/>
    </xf>
    <xf numFmtId="49" fontId="8" fillId="38" borderId="36" xfId="0" applyNumberFormat="1" applyFont="1" applyFill="1" applyBorder="1" applyAlignment="1">
      <alignment horizontal="right" vertical="center" wrapText="1"/>
    </xf>
    <xf numFmtId="167" fontId="12" fillId="38" borderId="24" xfId="0" applyNumberFormat="1" applyFont="1" applyFill="1" applyBorder="1" applyAlignment="1">
      <alignment horizontal="right" vertical="center"/>
    </xf>
    <xf numFmtId="49" fontId="8" fillId="38" borderId="32" xfId="0" applyNumberFormat="1" applyFont="1" applyFill="1" applyBorder="1" applyAlignment="1">
      <alignment horizontal="right" vertical="center" wrapText="1"/>
    </xf>
    <xf numFmtId="167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2" fillId="0" borderId="0" xfId="0" applyFont="1" applyAlignment="1">
      <alignment horizontal="right" wrapText="1"/>
    </xf>
    <xf numFmtId="3" fontId="63" fillId="35" borderId="35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/>
    </xf>
    <xf numFmtId="49" fontId="8" fillId="38" borderId="14" xfId="0" applyNumberFormat="1" applyFont="1" applyFill="1" applyBorder="1" applyAlignment="1">
      <alignment horizontal="right" vertical="center" wrapText="1"/>
    </xf>
    <xf numFmtId="0" fontId="2" fillId="0" borderId="22" xfId="0" applyFont="1" applyBorder="1" applyAlignment="1">
      <alignment horizontal="center" wrapText="1"/>
    </xf>
    <xf numFmtId="49" fontId="0" fillId="0" borderId="15" xfId="0" applyNumberFormat="1" applyBorder="1" applyAlignment="1">
      <alignment horizontal="right" vertical="center"/>
    </xf>
    <xf numFmtId="0" fontId="0" fillId="0" borderId="27" xfId="0" applyBorder="1" applyAlignment="1">
      <alignment vertical="center"/>
    </xf>
    <xf numFmtId="3" fontId="7" fillId="0" borderId="22" xfId="0" applyNumberFormat="1" applyFont="1" applyBorder="1" applyAlignment="1">
      <alignment horizontal="right" vertical="top"/>
    </xf>
    <xf numFmtId="0" fontId="2" fillId="0" borderId="37" xfId="0" applyFont="1" applyBorder="1" applyAlignment="1">
      <alignment horizontal="center" wrapText="1"/>
    </xf>
    <xf numFmtId="3" fontId="14" fillId="0" borderId="16" xfId="0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38" xfId="0" applyBorder="1" applyAlignment="1">
      <alignment/>
    </xf>
    <xf numFmtId="0" fontId="14" fillId="0" borderId="25" xfId="0" applyFont="1" applyBorder="1" applyAlignment="1">
      <alignment horizontal="lef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14" fillId="0" borderId="31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80" fontId="4" fillId="0" borderId="22" xfId="34" applyNumberFormat="1" applyFont="1" applyBorder="1" applyAlignment="1">
      <alignment horizontal="center" vertical="center" wrapText="1"/>
    </xf>
    <xf numFmtId="180" fontId="0" fillId="0" borderId="14" xfId="34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180" fontId="0" fillId="0" borderId="24" xfId="34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/>
    </xf>
    <xf numFmtId="180" fontId="0" fillId="0" borderId="25" xfId="34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180" fontId="0" fillId="0" borderId="0" xfId="0" applyNumberFormat="1" applyAlignment="1">
      <alignment/>
    </xf>
    <xf numFmtId="0" fontId="0" fillId="0" borderId="40" xfId="0" applyBorder="1" applyAlignment="1">
      <alignment/>
    </xf>
    <xf numFmtId="0" fontId="14" fillId="0" borderId="4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right" wrapText="1"/>
    </xf>
    <xf numFmtId="0" fontId="0" fillId="0" borderId="24" xfId="0" applyFont="1" applyBorder="1" applyAlignment="1">
      <alignment/>
    </xf>
    <xf numFmtId="3" fontId="0" fillId="0" borderId="24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49" fontId="0" fillId="0" borderId="34" xfId="0" applyNumberFormat="1" applyFont="1" applyBorder="1" applyAlignment="1">
      <alignment horizontal="right" wrapText="1"/>
    </xf>
    <xf numFmtId="0" fontId="0" fillId="0" borderId="34" xfId="0" applyFont="1" applyBorder="1" applyAlignment="1">
      <alignment/>
    </xf>
    <xf numFmtId="3" fontId="0" fillId="0" borderId="34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 wrapText="1"/>
    </xf>
    <xf numFmtId="0" fontId="12" fillId="0" borderId="34" xfId="0" applyFont="1" applyBorder="1" applyAlignment="1">
      <alignment horizontal="left"/>
    </xf>
    <xf numFmtId="3" fontId="7" fillId="0" borderId="34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174" fontId="14" fillId="0" borderId="42" xfId="0" applyNumberFormat="1" applyFont="1" applyBorder="1" applyAlignment="1">
      <alignment horizontal="right" vertical="center" wrapText="1"/>
    </xf>
    <xf numFmtId="3" fontId="14" fillId="0" borderId="43" xfId="0" applyNumberFormat="1" applyFont="1" applyBorder="1" applyAlignment="1">
      <alignment vertical="center"/>
    </xf>
    <xf numFmtId="3" fontId="14" fillId="0" borderId="43" xfId="0" applyNumberFormat="1" applyFont="1" applyBorder="1" applyAlignment="1">
      <alignment/>
    </xf>
    <xf numFmtId="3" fontId="14" fillId="0" borderId="44" xfId="0" applyNumberFormat="1" applyFont="1" applyBorder="1" applyAlignment="1">
      <alignment/>
    </xf>
    <xf numFmtId="0" fontId="14" fillId="0" borderId="14" xfId="0" applyFont="1" applyBorder="1" applyAlignment="1">
      <alignment wrapText="1"/>
    </xf>
    <xf numFmtId="3" fontId="14" fillId="0" borderId="14" xfId="0" applyNumberFormat="1" applyFont="1" applyBorder="1" applyAlignment="1">
      <alignment vertical="center"/>
    </xf>
    <xf numFmtId="0" fontId="14" fillId="0" borderId="14" xfId="0" applyFont="1" applyBorder="1" applyAlignment="1">
      <alignment/>
    </xf>
    <xf numFmtId="3" fontId="14" fillId="0" borderId="14" xfId="0" applyNumberFormat="1" applyFont="1" applyBorder="1" applyAlignment="1">
      <alignment/>
    </xf>
    <xf numFmtId="0" fontId="14" fillId="0" borderId="24" xfId="0" applyFont="1" applyBorder="1" applyAlignment="1">
      <alignment wrapText="1"/>
    </xf>
    <xf numFmtId="3" fontId="14" fillId="0" borderId="24" xfId="0" applyNumberFormat="1" applyFont="1" applyBorder="1" applyAlignment="1">
      <alignment/>
    </xf>
    <xf numFmtId="174" fontId="14" fillId="0" borderId="16" xfId="0" applyNumberFormat="1" applyFont="1" applyBorder="1" applyAlignment="1">
      <alignment horizontal="right" vertical="center" wrapText="1"/>
    </xf>
    <xf numFmtId="0" fontId="8" fillId="0" borderId="30" xfId="0" applyFont="1" applyBorder="1" applyAlignment="1">
      <alignment horizontal="center" vertical="center"/>
    </xf>
    <xf numFmtId="3" fontId="14" fillId="0" borderId="24" xfId="0" applyNumberFormat="1" applyFont="1" applyBorder="1" applyAlignment="1">
      <alignment vertical="center"/>
    </xf>
    <xf numFmtId="3" fontId="14" fillId="0" borderId="32" xfId="0" applyNumberFormat="1" applyFont="1" applyBorder="1" applyAlignment="1">
      <alignment vertic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0" fillId="0" borderId="45" xfId="0" applyBorder="1" applyAlignment="1">
      <alignment/>
    </xf>
    <xf numFmtId="0" fontId="14" fillId="0" borderId="46" xfId="0" applyFont="1" applyBorder="1" applyAlignment="1">
      <alignment horizontal="left" vertical="center"/>
    </xf>
    <xf numFmtId="3" fontId="3" fillId="0" borderId="46" xfId="0" applyNumberFormat="1" applyFont="1" applyBorder="1" applyAlignment="1">
      <alignment horizontal="right" vertical="center"/>
    </xf>
    <xf numFmtId="164" fontId="7" fillId="0" borderId="29" xfId="0" applyNumberFormat="1" applyFont="1" applyBorder="1" applyAlignment="1">
      <alignment vertical="center" wrapText="1"/>
    </xf>
    <xf numFmtId="164" fontId="7" fillId="0" borderId="30" xfId="0" applyNumberFormat="1" applyFont="1" applyBorder="1" applyAlignment="1">
      <alignment vertical="center" wrapText="1"/>
    </xf>
    <xf numFmtId="164" fontId="7" fillId="0" borderId="14" xfId="0" applyNumberFormat="1" applyFont="1" applyBorder="1" applyAlignment="1">
      <alignment vertical="center" wrapText="1"/>
    </xf>
    <xf numFmtId="164" fontId="7" fillId="0" borderId="17" xfId="0" applyNumberFormat="1" applyFont="1" applyBorder="1" applyAlignment="1">
      <alignment vertical="center" wrapText="1"/>
    </xf>
    <xf numFmtId="164" fontId="7" fillId="0" borderId="24" xfId="0" applyNumberFormat="1" applyFont="1" applyBorder="1" applyAlignment="1">
      <alignment vertical="center"/>
    </xf>
    <xf numFmtId="164" fontId="7" fillId="0" borderId="32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180" fontId="0" fillId="0" borderId="16" xfId="34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3" fontId="8" fillId="0" borderId="34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0" fontId="64" fillId="0" borderId="0" xfId="0" applyFont="1" applyAlignment="1">
      <alignment/>
    </xf>
    <xf numFmtId="0" fontId="8" fillId="0" borderId="31" xfId="0" applyFont="1" applyFill="1" applyBorder="1" applyAlignment="1">
      <alignment vertical="center" wrapText="1"/>
    </xf>
    <xf numFmtId="0" fontId="0" fillId="39" borderId="0" xfId="0" applyFill="1" applyAlignment="1">
      <alignment/>
    </xf>
    <xf numFmtId="180" fontId="12" fillId="0" borderId="0" xfId="34" applyNumberFormat="1" applyFont="1" applyAlignment="1">
      <alignment/>
    </xf>
    <xf numFmtId="3" fontId="63" fillId="39" borderId="14" xfId="0" applyNumberFormat="1" applyFont="1" applyFill="1" applyBorder="1" applyAlignment="1">
      <alignment vertical="center" wrapText="1"/>
    </xf>
    <xf numFmtId="3" fontId="8" fillId="39" borderId="14" xfId="0" applyNumberFormat="1" applyFont="1" applyFill="1" applyBorder="1" applyAlignment="1">
      <alignment vertical="center"/>
    </xf>
    <xf numFmtId="3" fontId="8" fillId="39" borderId="14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164" fontId="4" fillId="0" borderId="22" xfId="0" applyNumberFormat="1" applyFont="1" applyBorder="1" applyAlignment="1">
      <alignment vertical="center"/>
    </xf>
    <xf numFmtId="37" fontId="4" fillId="0" borderId="22" xfId="34" applyNumberFormat="1" applyFont="1" applyBorder="1" applyAlignment="1">
      <alignment horizontal="center" vertical="center" wrapText="1"/>
    </xf>
    <xf numFmtId="5" fontId="0" fillId="0" borderId="0" xfId="0" applyNumberFormat="1" applyAlignment="1">
      <alignment/>
    </xf>
    <xf numFmtId="49" fontId="8" fillId="0" borderId="47" xfId="0" applyNumberFormat="1" applyFont="1" applyFill="1" applyBorder="1" applyAlignment="1">
      <alignment horizontal="right" vertical="center" wrapText="1"/>
    </xf>
    <xf numFmtId="167" fontId="8" fillId="0" borderId="31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right" vertical="center" wrapText="1"/>
    </xf>
    <xf numFmtId="167" fontId="8" fillId="0" borderId="36" xfId="0" applyNumberFormat="1" applyFont="1" applyFill="1" applyBorder="1" applyAlignment="1">
      <alignment horizontal="center" vertical="center" wrapText="1"/>
    </xf>
    <xf numFmtId="167" fontId="8" fillId="0" borderId="48" xfId="0" applyNumberFormat="1" applyFont="1" applyFill="1" applyBorder="1" applyAlignment="1">
      <alignment horizontal="center" vertical="center" wrapText="1"/>
    </xf>
    <xf numFmtId="0" fontId="8" fillId="38" borderId="31" xfId="0" applyFont="1" applyFill="1" applyBorder="1" applyAlignment="1">
      <alignment wrapText="1"/>
    </xf>
    <xf numFmtId="49" fontId="5" fillId="38" borderId="26" xfId="0" applyNumberFormat="1" applyFont="1" applyFill="1" applyBorder="1" applyAlignment="1">
      <alignment vertical="center" wrapText="1"/>
    </xf>
    <xf numFmtId="49" fontId="5" fillId="38" borderId="26" xfId="0" applyNumberFormat="1" applyFont="1" applyFill="1" applyBorder="1" applyAlignment="1">
      <alignment vertical="center"/>
    </xf>
    <xf numFmtId="49" fontId="60" fillId="38" borderId="26" xfId="0" applyNumberFormat="1" applyFont="1" applyFill="1" applyBorder="1" applyAlignment="1">
      <alignment vertical="center" wrapText="1"/>
    </xf>
    <xf numFmtId="49" fontId="60" fillId="38" borderId="43" xfId="0" applyNumberFormat="1" applyFont="1" applyFill="1" applyBorder="1" applyAlignment="1">
      <alignment vertical="center" wrapText="1"/>
    </xf>
    <xf numFmtId="0" fontId="8" fillId="38" borderId="49" xfId="0" applyFont="1" applyFill="1" applyBorder="1" applyAlignment="1">
      <alignment wrapText="1"/>
    </xf>
    <xf numFmtId="49" fontId="60" fillId="38" borderId="50" xfId="0" applyNumberFormat="1" applyFont="1" applyFill="1" applyBorder="1" applyAlignment="1">
      <alignment vertical="center" wrapText="1"/>
    </xf>
    <xf numFmtId="0" fontId="8" fillId="38" borderId="26" xfId="0" applyFont="1" applyFill="1" applyBorder="1" applyAlignment="1">
      <alignment wrapText="1"/>
    </xf>
    <xf numFmtId="49" fontId="60" fillId="38" borderId="12" xfId="0" applyNumberFormat="1" applyFont="1" applyFill="1" applyBorder="1" applyAlignment="1">
      <alignment vertical="center" wrapText="1"/>
    </xf>
    <xf numFmtId="0" fontId="8" fillId="38" borderId="39" xfId="0" applyFont="1" applyFill="1" applyBorder="1" applyAlignment="1">
      <alignment wrapText="1"/>
    </xf>
    <xf numFmtId="49" fontId="5" fillId="38" borderId="51" xfId="0" applyNumberFormat="1" applyFont="1" applyFill="1" applyBorder="1" applyAlignment="1">
      <alignment vertical="center" wrapText="1"/>
    </xf>
    <xf numFmtId="3" fontId="8" fillId="35" borderId="24" xfId="0" applyNumberFormat="1" applyFont="1" applyFill="1" applyBorder="1" applyAlignment="1">
      <alignment vertical="center" wrapText="1"/>
    </xf>
    <xf numFmtId="167" fontId="12" fillId="35" borderId="22" xfId="0" applyNumberFormat="1" applyFont="1" applyFill="1" applyBorder="1" applyAlignment="1">
      <alignment horizontal="center" vertical="center"/>
    </xf>
    <xf numFmtId="167" fontId="12" fillId="38" borderId="22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/>
    </xf>
    <xf numFmtId="0" fontId="8" fillId="38" borderId="31" xfId="0" applyFont="1" applyFill="1" applyBorder="1" applyAlignment="1">
      <alignment vertical="center" wrapText="1"/>
    </xf>
    <xf numFmtId="167" fontId="12" fillId="0" borderId="25" xfId="0" applyNumberFormat="1" applyFont="1" applyFill="1" applyBorder="1" applyAlignment="1">
      <alignment horizontal="right" vertical="center"/>
    </xf>
    <xf numFmtId="49" fontId="8" fillId="0" borderId="18" xfId="0" applyNumberFormat="1" applyFont="1" applyFill="1" applyBorder="1" applyAlignment="1">
      <alignment horizontal="right" vertical="center"/>
    </xf>
    <xf numFmtId="49" fontId="8" fillId="0" borderId="17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3" fontId="8" fillId="0" borderId="17" xfId="0" applyNumberFormat="1" applyFont="1" applyBorder="1" applyAlignment="1">
      <alignment horizontal="right" wrapText="1"/>
    </xf>
    <xf numFmtId="0" fontId="13" fillId="0" borderId="14" xfId="0" applyFont="1" applyBorder="1" applyAlignment="1">
      <alignment horizontal="left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left" vertical="center"/>
    </xf>
    <xf numFmtId="3" fontId="8" fillId="0" borderId="24" xfId="0" applyNumberFormat="1" applyFont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wrapText="1"/>
    </xf>
    <xf numFmtId="3" fontId="14" fillId="0" borderId="17" xfId="0" applyNumberFormat="1" applyFont="1" applyFill="1" applyBorder="1" applyAlignment="1">
      <alignment horizontal="right" wrapText="1"/>
    </xf>
    <xf numFmtId="3" fontId="8" fillId="0" borderId="17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wrapText="1"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64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53" xfId="0" applyBorder="1" applyAlignment="1">
      <alignment/>
    </xf>
    <xf numFmtId="0" fontId="2" fillId="34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38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2" fillId="0" borderId="22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15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54" xfId="0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4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6"/>
  <sheetViews>
    <sheetView view="pageLayout" workbookViewId="0" topLeftCell="A1">
      <selection activeCell="I11" sqref="I11"/>
    </sheetView>
  </sheetViews>
  <sheetFormatPr defaultColWidth="9.00390625" defaultRowHeight="12.75"/>
  <cols>
    <col min="1" max="1" width="0.74609375" style="0" customWidth="1"/>
    <col min="2" max="2" width="1.875" style="0" customWidth="1"/>
    <col min="3" max="3" width="5.25390625" style="0" customWidth="1"/>
    <col min="4" max="4" width="5.625" style="0" customWidth="1"/>
    <col min="5" max="5" width="5.875" style="0" customWidth="1"/>
    <col min="6" max="6" width="5.75390625" style="0" customWidth="1"/>
    <col min="7" max="7" width="34.25390625" style="0" customWidth="1"/>
    <col min="8" max="9" width="13.125" style="0" customWidth="1"/>
    <col min="10" max="10" width="29.375" style="0" customWidth="1"/>
    <col min="11" max="12" width="13.25390625" style="0" customWidth="1"/>
    <col min="13" max="13" width="12.00390625" style="0" bestFit="1" customWidth="1"/>
  </cols>
  <sheetData>
    <row r="1" spans="2:10" ht="26.25" customHeight="1">
      <c r="B1" s="357" t="s">
        <v>422</v>
      </c>
      <c r="C1" s="358"/>
      <c r="D1" s="358"/>
      <c r="E1" s="358"/>
      <c r="F1" s="358"/>
      <c r="G1" s="358"/>
      <c r="H1" s="359"/>
      <c r="I1" s="360"/>
      <c r="J1" s="142" t="s">
        <v>0</v>
      </c>
    </row>
    <row r="2" spans="2:7" ht="12.75">
      <c r="B2" s="2" t="s">
        <v>72</v>
      </c>
      <c r="C2" s="2"/>
      <c r="D2" s="2"/>
      <c r="E2" s="2"/>
      <c r="F2" s="2"/>
      <c r="G2" s="2"/>
    </row>
    <row r="3" spans="2:7" ht="12.75">
      <c r="B3" s="2"/>
      <c r="C3" s="93" t="s">
        <v>432</v>
      </c>
      <c r="D3" s="93"/>
      <c r="E3" s="2"/>
      <c r="F3" s="2"/>
      <c r="G3" s="2"/>
    </row>
    <row r="4" spans="2:12" ht="12.75">
      <c r="B4" s="26" t="s">
        <v>0</v>
      </c>
      <c r="C4" s="93" t="s">
        <v>308</v>
      </c>
      <c r="D4" s="93"/>
      <c r="E4" s="93"/>
      <c r="F4" s="93"/>
      <c r="G4" s="93"/>
      <c r="H4" s="94"/>
      <c r="I4" s="94"/>
      <c r="L4" t="s">
        <v>0</v>
      </c>
    </row>
    <row r="5" spans="3:12" ht="57" customHeight="1">
      <c r="C5" s="16" t="s">
        <v>1</v>
      </c>
      <c r="D5" s="16" t="s">
        <v>2</v>
      </c>
      <c r="E5" s="16" t="s">
        <v>3</v>
      </c>
      <c r="F5" s="16" t="s">
        <v>4</v>
      </c>
      <c r="G5" s="16" t="s">
        <v>73</v>
      </c>
      <c r="H5" s="62" t="s">
        <v>430</v>
      </c>
      <c r="I5" s="62" t="s">
        <v>421</v>
      </c>
      <c r="J5" s="16" t="s">
        <v>127</v>
      </c>
      <c r="K5" s="65"/>
      <c r="L5" s="64"/>
    </row>
    <row r="6" spans="3:12" ht="12.75">
      <c r="C6">
        <v>0</v>
      </c>
      <c r="D6">
        <v>1111</v>
      </c>
      <c r="F6" t="s">
        <v>0</v>
      </c>
      <c r="G6" t="s">
        <v>74</v>
      </c>
      <c r="H6" s="11">
        <v>2004728</v>
      </c>
      <c r="I6" s="11">
        <v>2010000</v>
      </c>
      <c r="K6" s="11"/>
      <c r="L6" s="11"/>
    </row>
    <row r="7" spans="4:12" ht="12.75">
      <c r="D7">
        <v>1112</v>
      </c>
      <c r="G7" t="s">
        <v>276</v>
      </c>
      <c r="H7" s="50">
        <v>132243</v>
      </c>
      <c r="I7" s="50">
        <v>135000</v>
      </c>
      <c r="K7" s="11"/>
      <c r="L7" s="11"/>
    </row>
    <row r="8" spans="4:12" ht="12.75">
      <c r="D8">
        <v>1113</v>
      </c>
      <c r="G8" t="s">
        <v>279</v>
      </c>
      <c r="H8" s="50">
        <v>228189</v>
      </c>
      <c r="I8" s="50">
        <v>230000</v>
      </c>
      <c r="K8" s="11"/>
      <c r="L8" s="11"/>
    </row>
    <row r="9" spans="4:12" ht="12.75">
      <c r="D9">
        <v>1121</v>
      </c>
      <c r="G9" t="s">
        <v>277</v>
      </c>
      <c r="H9" s="50">
        <v>2113020</v>
      </c>
      <c r="I9" s="50">
        <v>2150000</v>
      </c>
      <c r="K9" s="11"/>
      <c r="L9" s="11"/>
    </row>
    <row r="10" spans="4:12" ht="12.75">
      <c r="D10">
        <v>1122</v>
      </c>
      <c r="G10" t="s">
        <v>278</v>
      </c>
      <c r="H10" s="50">
        <v>62130</v>
      </c>
      <c r="I10" s="50">
        <v>352450</v>
      </c>
      <c r="K10" s="11"/>
      <c r="L10" s="11"/>
    </row>
    <row r="11" spans="4:12" ht="12.75">
      <c r="D11">
        <v>1211</v>
      </c>
      <c r="G11" t="s">
        <v>75</v>
      </c>
      <c r="H11" s="50">
        <v>4190220</v>
      </c>
      <c r="I11" s="50">
        <v>4200000</v>
      </c>
      <c r="K11" s="11"/>
      <c r="L11" s="52"/>
    </row>
    <row r="12" spans="4:12" ht="12.75">
      <c r="D12">
        <v>1334</v>
      </c>
      <c r="G12" t="s">
        <v>431</v>
      </c>
      <c r="H12" s="50">
        <v>9774</v>
      </c>
      <c r="I12" s="50">
        <v>0</v>
      </c>
      <c r="K12" s="11"/>
      <c r="L12" s="52"/>
    </row>
    <row r="13" spans="4:9" ht="12.75">
      <c r="D13">
        <v>1335</v>
      </c>
      <c r="G13" s="71" t="s">
        <v>316</v>
      </c>
      <c r="H13" s="50">
        <v>30</v>
      </c>
      <c r="I13" s="50">
        <v>0</v>
      </c>
    </row>
    <row r="14" spans="4:9" ht="12.75">
      <c r="D14">
        <v>1340</v>
      </c>
      <c r="E14" t="s">
        <v>0</v>
      </c>
      <c r="G14" t="s">
        <v>76</v>
      </c>
      <c r="H14" s="50">
        <v>530554</v>
      </c>
      <c r="I14" s="50">
        <v>563000</v>
      </c>
    </row>
    <row r="15" spans="4:9" ht="12.75">
      <c r="D15">
        <v>1341</v>
      </c>
      <c r="G15" t="s">
        <v>77</v>
      </c>
      <c r="H15" s="50">
        <v>50716</v>
      </c>
      <c r="I15" s="50">
        <v>50200</v>
      </c>
    </row>
    <row r="16" spans="4:9" ht="12.75">
      <c r="D16">
        <v>1343</v>
      </c>
      <c r="G16" t="s">
        <v>78</v>
      </c>
      <c r="H16" s="11">
        <v>3100</v>
      </c>
      <c r="I16" s="11">
        <v>2000</v>
      </c>
    </row>
    <row r="17" spans="4:9" ht="12.75">
      <c r="D17">
        <v>1344</v>
      </c>
      <c r="G17" t="s">
        <v>79</v>
      </c>
      <c r="H17" s="11">
        <v>4476</v>
      </c>
      <c r="I17" s="11">
        <v>3000</v>
      </c>
    </row>
    <row r="18" spans="4:10" ht="12.75">
      <c r="D18">
        <v>1351</v>
      </c>
      <c r="G18" t="s">
        <v>311</v>
      </c>
      <c r="H18" s="11">
        <v>33326</v>
      </c>
      <c r="I18" s="11">
        <v>10000</v>
      </c>
      <c r="J18" t="s">
        <v>0</v>
      </c>
    </row>
    <row r="19" spans="4:9" ht="12.75">
      <c r="D19">
        <v>1355</v>
      </c>
      <c r="G19" t="s">
        <v>310</v>
      </c>
      <c r="H19" s="11">
        <v>104202</v>
      </c>
      <c r="I19" s="11">
        <v>90000</v>
      </c>
    </row>
    <row r="20" spans="4:10" ht="12.75">
      <c r="D20">
        <v>1361</v>
      </c>
      <c r="G20" t="s">
        <v>89</v>
      </c>
      <c r="H20" s="50">
        <v>14120</v>
      </c>
      <c r="I20" s="50">
        <v>14000</v>
      </c>
      <c r="J20" s="27" t="s">
        <v>282</v>
      </c>
    </row>
    <row r="21" spans="4:12" ht="12.75">
      <c r="D21">
        <v>1511</v>
      </c>
      <c r="G21" t="s">
        <v>80</v>
      </c>
      <c r="H21" s="50">
        <v>311453</v>
      </c>
      <c r="I21" s="50">
        <v>311000</v>
      </c>
      <c r="J21" s="27" t="s">
        <v>0</v>
      </c>
      <c r="K21" s="11"/>
      <c r="L21" s="11"/>
    </row>
    <row r="22" spans="3:12" ht="12.75">
      <c r="C22" s="89" t="s">
        <v>260</v>
      </c>
      <c r="D22" s="89"/>
      <c r="E22" s="89"/>
      <c r="F22" s="89"/>
      <c r="G22" s="89"/>
      <c r="H22" s="90">
        <f>SUM(H6:H21)</f>
        <v>9792281</v>
      </c>
      <c r="I22" s="90">
        <f>SUM(I6:I21)</f>
        <v>10120650</v>
      </c>
      <c r="J22" s="27"/>
      <c r="K22" s="49"/>
      <c r="L22" s="49"/>
    </row>
    <row r="23" spans="3:12" ht="12.75">
      <c r="C23" s="74"/>
      <c r="D23" s="74"/>
      <c r="E23" s="74"/>
      <c r="F23" s="74"/>
      <c r="G23" s="74"/>
      <c r="H23" s="53"/>
      <c r="I23" s="53"/>
      <c r="J23" s="27"/>
      <c r="K23" s="49"/>
      <c r="L23" s="49"/>
    </row>
    <row r="24" spans="3:12" ht="12.75">
      <c r="C24" s="74"/>
      <c r="D24" s="74"/>
      <c r="E24" s="74"/>
      <c r="F24" s="74"/>
      <c r="G24" s="74"/>
      <c r="H24" s="53"/>
      <c r="I24" s="53"/>
      <c r="J24" s="27"/>
      <c r="K24" s="49"/>
      <c r="L24" s="49"/>
    </row>
    <row r="25" spans="3:12" ht="12.75">
      <c r="C25" s="91" t="s">
        <v>423</v>
      </c>
      <c r="D25" s="91"/>
      <c r="E25" s="74"/>
      <c r="F25" s="74"/>
      <c r="G25" s="74"/>
      <c r="H25" s="53"/>
      <c r="I25" s="53"/>
      <c r="J25" s="27"/>
      <c r="K25" s="49"/>
      <c r="L25" s="49"/>
    </row>
    <row r="26" spans="3:12" ht="12.75">
      <c r="C26" s="91" t="s">
        <v>258</v>
      </c>
      <c r="D26" s="91"/>
      <c r="E26" s="91"/>
      <c r="F26" s="91"/>
      <c r="G26" s="91"/>
      <c r="H26" s="92"/>
      <c r="I26" s="92"/>
      <c r="J26" s="27"/>
      <c r="K26" s="49"/>
      <c r="L26" s="49"/>
    </row>
    <row r="27" spans="4:12" ht="12.75">
      <c r="D27">
        <v>4111</v>
      </c>
      <c r="E27">
        <v>98348</v>
      </c>
      <c r="G27" t="s">
        <v>90</v>
      </c>
      <c r="H27" s="50">
        <v>17500</v>
      </c>
      <c r="I27" s="50">
        <v>0</v>
      </c>
      <c r="J27" s="27" t="s">
        <v>433</v>
      </c>
      <c r="K27" s="49"/>
      <c r="L27" s="11"/>
    </row>
    <row r="28" spans="4:12" ht="12.75">
      <c r="D28">
        <v>4111</v>
      </c>
      <c r="E28">
        <v>98187</v>
      </c>
      <c r="G28" t="s">
        <v>90</v>
      </c>
      <c r="H28" s="50">
        <v>27000</v>
      </c>
      <c r="I28" s="50">
        <v>0</v>
      </c>
      <c r="J28" s="27" t="s">
        <v>434</v>
      </c>
      <c r="K28" s="49"/>
      <c r="L28" s="11"/>
    </row>
    <row r="29" spans="4:10" ht="12.75">
      <c r="D29">
        <v>4112</v>
      </c>
      <c r="G29" t="s">
        <v>85</v>
      </c>
      <c r="H29" s="50">
        <v>180600</v>
      </c>
      <c r="I29" s="50">
        <v>178100</v>
      </c>
      <c r="J29" s="27" t="s">
        <v>349</v>
      </c>
    </row>
    <row r="30" spans="4:10" ht="12.75">
      <c r="D30">
        <v>4122</v>
      </c>
      <c r="F30">
        <v>240</v>
      </c>
      <c r="G30" t="s">
        <v>217</v>
      </c>
      <c r="H30" s="50">
        <v>7600</v>
      </c>
      <c r="I30" s="50">
        <v>0</v>
      </c>
      <c r="J30" s="27" t="s">
        <v>435</v>
      </c>
    </row>
    <row r="31" spans="2:10" ht="12.75">
      <c r="B31" s="2"/>
      <c r="C31" s="91" t="s">
        <v>259</v>
      </c>
      <c r="D31" s="91"/>
      <c r="E31" s="91"/>
      <c r="F31" s="91"/>
      <c r="G31" s="91"/>
      <c r="H31" s="92">
        <f>SUM(H27:H30)</f>
        <v>232700</v>
      </c>
      <c r="I31" s="92">
        <f>SUM(I27:I30)</f>
        <v>178100</v>
      </c>
      <c r="J31" s="27"/>
    </row>
    <row r="32" spans="2:10" ht="12.75">
      <c r="B32" s="2"/>
      <c r="C32" s="74"/>
      <c r="D32" s="74"/>
      <c r="E32" s="74"/>
      <c r="F32" s="74"/>
      <c r="G32" s="74"/>
      <c r="H32" s="53"/>
      <c r="I32" s="53"/>
      <c r="J32" s="27"/>
    </row>
    <row r="33" spans="2:10" ht="12.75">
      <c r="B33" s="2"/>
      <c r="C33" s="80" t="s">
        <v>425</v>
      </c>
      <c r="D33" s="80"/>
      <c r="E33" s="74"/>
      <c r="F33" s="74"/>
      <c r="G33" s="74"/>
      <c r="H33" s="53"/>
      <c r="I33" s="53"/>
      <c r="J33" s="27"/>
    </row>
    <row r="34" spans="2:10" ht="12.75">
      <c r="B34" s="2"/>
      <c r="C34" s="80" t="s">
        <v>424</v>
      </c>
      <c r="D34" s="80"/>
      <c r="E34" s="80"/>
      <c r="F34" s="80"/>
      <c r="G34" s="80"/>
      <c r="H34" s="108"/>
      <c r="I34" s="108"/>
      <c r="J34" s="27"/>
    </row>
    <row r="35" spans="2:10" ht="12.75">
      <c r="B35" s="2"/>
      <c r="C35" s="74" t="s">
        <v>350</v>
      </c>
      <c r="D35" s="74"/>
      <c r="E35" s="74"/>
      <c r="F35" s="74"/>
      <c r="G35" s="71"/>
      <c r="H35" s="71"/>
      <c r="I35" s="71"/>
      <c r="J35" s="27"/>
    </row>
    <row r="36" spans="2:10" ht="6" customHeight="1">
      <c r="B36" s="2"/>
      <c r="C36" s="74"/>
      <c r="D36" s="74"/>
      <c r="E36" s="74"/>
      <c r="F36" s="74"/>
      <c r="G36" s="71"/>
      <c r="H36" s="71"/>
      <c r="I36" s="71"/>
      <c r="J36" s="27"/>
    </row>
    <row r="37" spans="2:10" ht="12.75">
      <c r="B37" s="2"/>
      <c r="C37" s="74"/>
      <c r="D37">
        <v>2460</v>
      </c>
      <c r="G37" t="s">
        <v>242</v>
      </c>
      <c r="H37" s="50">
        <v>204436</v>
      </c>
      <c r="I37" s="50">
        <v>236973</v>
      </c>
      <c r="J37" s="27"/>
    </row>
    <row r="38" spans="2:10" ht="12.75">
      <c r="B38" s="2"/>
      <c r="C38" s="74" t="s">
        <v>351</v>
      </c>
      <c r="D38" s="74"/>
      <c r="E38" s="74"/>
      <c r="F38" s="74"/>
      <c r="G38" s="74"/>
      <c r="H38" s="53">
        <f>H37</f>
        <v>204436</v>
      </c>
      <c r="I38" s="53">
        <f>I37</f>
        <v>236973</v>
      </c>
      <c r="J38" s="27"/>
    </row>
    <row r="39" spans="2:10" ht="12.75">
      <c r="B39" s="2"/>
      <c r="C39" s="74"/>
      <c r="D39" s="74"/>
      <c r="E39" s="74"/>
      <c r="F39" s="74"/>
      <c r="G39" s="74"/>
      <c r="H39" s="53"/>
      <c r="I39" s="53"/>
      <c r="J39" s="27"/>
    </row>
    <row r="40" spans="2:3" ht="13.5" customHeight="1">
      <c r="B40" s="2"/>
      <c r="C40" s="2" t="s">
        <v>91</v>
      </c>
    </row>
    <row r="41" spans="3:10" ht="12.75">
      <c r="C41">
        <v>1012</v>
      </c>
      <c r="D41">
        <v>2131</v>
      </c>
      <c r="G41" t="s">
        <v>92</v>
      </c>
      <c r="H41" s="11">
        <v>9132</v>
      </c>
      <c r="I41" s="11">
        <v>7300</v>
      </c>
      <c r="J41" s="27" t="s">
        <v>317</v>
      </c>
    </row>
    <row r="42" spans="3:9" ht="12.75">
      <c r="C42" s="17">
        <v>1012</v>
      </c>
      <c r="D42" s="17"/>
      <c r="E42" s="17"/>
      <c r="F42" s="17"/>
      <c r="G42" s="17"/>
      <c r="H42" s="49">
        <f>SUM(H41)</f>
        <v>9132</v>
      </c>
      <c r="I42" s="49">
        <f>SUM(I41)</f>
        <v>7300</v>
      </c>
    </row>
    <row r="43" spans="3:9" ht="7.5" customHeight="1">
      <c r="C43" s="17"/>
      <c r="D43" s="17"/>
      <c r="E43" s="17"/>
      <c r="F43" s="17"/>
      <c r="G43" s="17"/>
      <c r="H43" s="49"/>
      <c r="I43" s="49"/>
    </row>
    <row r="44" spans="3:9" ht="12.75">
      <c r="C44" s="17" t="s">
        <v>201</v>
      </c>
      <c r="D44" s="17"/>
      <c r="E44" s="17"/>
      <c r="F44" s="17"/>
      <c r="G44" s="17"/>
      <c r="H44" s="49"/>
      <c r="I44" s="49"/>
    </row>
    <row r="45" spans="3:10" ht="12.75">
      <c r="C45" s="18">
        <v>1014</v>
      </c>
      <c r="D45" s="18">
        <v>2111</v>
      </c>
      <c r="E45" s="18"/>
      <c r="F45" s="18"/>
      <c r="G45" s="18" t="s">
        <v>81</v>
      </c>
      <c r="H45" s="11">
        <v>0</v>
      </c>
      <c r="I45" s="11">
        <v>0</v>
      </c>
      <c r="J45" s="27" t="s">
        <v>202</v>
      </c>
    </row>
    <row r="46" spans="3:10" ht="12.75">
      <c r="C46" s="17">
        <v>1014</v>
      </c>
      <c r="D46" s="18"/>
      <c r="E46" s="18"/>
      <c r="F46" s="18"/>
      <c r="G46" s="18"/>
      <c r="H46" s="49">
        <f>SUM(H45)</f>
        <v>0</v>
      </c>
      <c r="I46" s="49">
        <f>SUM(I45)</f>
        <v>0</v>
      </c>
      <c r="J46" s="27"/>
    </row>
    <row r="47" spans="3:9" ht="6.75" customHeight="1">
      <c r="C47" s="17"/>
      <c r="D47" s="17"/>
      <c r="E47" s="17"/>
      <c r="F47" s="17"/>
      <c r="G47" s="17"/>
      <c r="H47" s="49"/>
      <c r="I47" s="49"/>
    </row>
    <row r="48" spans="3:10" ht="12.75">
      <c r="C48" s="17" t="s">
        <v>179</v>
      </c>
      <c r="D48" s="17"/>
      <c r="E48" s="17"/>
      <c r="F48" s="17"/>
      <c r="G48" s="17"/>
      <c r="H48" s="49"/>
      <c r="I48" s="49"/>
      <c r="J48" s="27"/>
    </row>
    <row r="49" spans="3:10" ht="12.75">
      <c r="C49" s="17">
        <v>1032</v>
      </c>
      <c r="D49" s="18">
        <v>2111</v>
      </c>
      <c r="E49" s="18"/>
      <c r="F49" s="18">
        <v>50</v>
      </c>
      <c r="G49" s="18" t="s">
        <v>81</v>
      </c>
      <c r="H49" s="162">
        <v>157884</v>
      </c>
      <c r="I49" s="162">
        <v>60000</v>
      </c>
      <c r="J49" s="43" t="s">
        <v>222</v>
      </c>
    </row>
    <row r="50" spans="3:10" ht="12.75">
      <c r="C50" s="17" t="s">
        <v>0</v>
      </c>
      <c r="D50" s="18">
        <v>2131</v>
      </c>
      <c r="E50" s="17"/>
      <c r="F50" s="18">
        <v>50</v>
      </c>
      <c r="G50" s="18" t="s">
        <v>180</v>
      </c>
      <c r="H50" s="11">
        <v>412830</v>
      </c>
      <c r="I50" s="11">
        <v>149000</v>
      </c>
      <c r="J50" s="27" t="s">
        <v>191</v>
      </c>
    </row>
    <row r="51" spans="3:10" ht="12.75">
      <c r="C51" s="17">
        <v>1032</v>
      </c>
      <c r="D51" s="18"/>
      <c r="E51" s="17"/>
      <c r="F51" s="18"/>
      <c r="G51" s="18"/>
      <c r="H51" s="49">
        <f>SUM(H49:H50)</f>
        <v>570714</v>
      </c>
      <c r="I51" s="49">
        <f>SUM(I49:I50)</f>
        <v>209000</v>
      </c>
      <c r="J51" s="27"/>
    </row>
    <row r="52" spans="3:10" ht="12.75">
      <c r="C52" s="17"/>
      <c r="D52" s="18"/>
      <c r="E52" s="17"/>
      <c r="F52" s="18"/>
      <c r="G52" s="18"/>
      <c r="H52" s="49"/>
      <c r="I52" s="49"/>
      <c r="J52" s="27"/>
    </row>
    <row r="53" spans="3:10" ht="12.75">
      <c r="C53" s="17" t="s">
        <v>226</v>
      </c>
      <c r="D53" s="18"/>
      <c r="E53" s="17"/>
      <c r="F53" s="18"/>
      <c r="G53" s="18"/>
      <c r="H53" s="49"/>
      <c r="I53" s="49"/>
      <c r="J53" s="27"/>
    </row>
    <row r="54" spans="3:10" ht="12.75">
      <c r="C54" s="66">
        <v>2122</v>
      </c>
      <c r="D54" s="66">
        <v>2111</v>
      </c>
      <c r="E54" s="66"/>
      <c r="F54" s="66"/>
      <c r="G54" s="66" t="s">
        <v>81</v>
      </c>
      <c r="H54" s="68">
        <v>15488</v>
      </c>
      <c r="I54" s="68">
        <v>10000</v>
      </c>
      <c r="J54" s="27" t="s">
        <v>228</v>
      </c>
    </row>
    <row r="55" spans="3:10" ht="12.75">
      <c r="C55" s="17">
        <v>2122</v>
      </c>
      <c r="D55" s="18"/>
      <c r="E55" s="17"/>
      <c r="F55" s="18"/>
      <c r="G55" s="18"/>
      <c r="H55" s="49">
        <f>SUM(H54)</f>
        <v>15488</v>
      </c>
      <c r="I55" s="49">
        <f>SUM(I54)</f>
        <v>10000</v>
      </c>
      <c r="J55" s="27"/>
    </row>
    <row r="56" spans="3:10" ht="12.75">
      <c r="C56" s="17"/>
      <c r="D56" s="18"/>
      <c r="E56" s="17"/>
      <c r="F56" s="18"/>
      <c r="G56" s="18"/>
      <c r="H56" s="49"/>
      <c r="I56" s="49"/>
      <c r="J56" s="27"/>
    </row>
    <row r="57" spans="3:10" ht="15" customHeight="1">
      <c r="C57" s="17" t="s">
        <v>93</v>
      </c>
      <c r="D57" s="17"/>
      <c r="E57" s="17"/>
      <c r="F57" s="17"/>
      <c r="G57" s="17"/>
      <c r="H57" s="11"/>
      <c r="I57" s="11"/>
      <c r="J57" s="27"/>
    </row>
    <row r="58" spans="3:10" ht="12.75">
      <c r="C58" s="18">
        <v>2219</v>
      </c>
      <c r="D58" s="18">
        <v>2310</v>
      </c>
      <c r="E58" s="17"/>
      <c r="F58" s="17"/>
      <c r="G58" s="18" t="s">
        <v>181</v>
      </c>
      <c r="H58" s="11">
        <v>525</v>
      </c>
      <c r="I58" s="11">
        <v>0</v>
      </c>
      <c r="J58" s="27" t="s">
        <v>189</v>
      </c>
    </row>
    <row r="59" spans="3:10" ht="12.75">
      <c r="C59" s="18"/>
      <c r="D59" s="18">
        <v>2322</v>
      </c>
      <c r="E59" s="17"/>
      <c r="F59" s="17"/>
      <c r="G59" t="s">
        <v>352</v>
      </c>
      <c r="H59" s="11">
        <v>0</v>
      </c>
      <c r="I59" s="11">
        <v>0</v>
      </c>
      <c r="J59" s="27"/>
    </row>
    <row r="60" spans="3:10" ht="12.75">
      <c r="C60" s="17">
        <v>2219</v>
      </c>
      <c r="D60" s="17"/>
      <c r="E60" s="17"/>
      <c r="F60" s="17"/>
      <c r="G60" s="17"/>
      <c r="H60" s="49">
        <f>SUM(H58:H58)</f>
        <v>525</v>
      </c>
      <c r="I60" s="49">
        <f>SUM(I58:I58)</f>
        <v>0</v>
      </c>
      <c r="J60" s="27"/>
    </row>
    <row r="61" spans="3:10" ht="12" customHeight="1">
      <c r="C61" s="17"/>
      <c r="D61" s="17"/>
      <c r="E61" s="17"/>
      <c r="F61" s="17"/>
      <c r="G61" s="17"/>
      <c r="H61" s="52"/>
      <c r="I61" s="52"/>
      <c r="J61" s="27"/>
    </row>
    <row r="62" spans="3:10" ht="15.75" customHeight="1">
      <c r="C62" s="2" t="s">
        <v>30</v>
      </c>
      <c r="J62" s="27"/>
    </row>
    <row r="63" spans="3:10" ht="12.75">
      <c r="C63">
        <v>3314</v>
      </c>
      <c r="D63">
        <v>2111</v>
      </c>
      <c r="G63" t="s">
        <v>81</v>
      </c>
      <c r="H63" s="11">
        <v>2569</v>
      </c>
      <c r="I63" s="11">
        <v>2500</v>
      </c>
      <c r="J63" s="27" t="s">
        <v>190</v>
      </c>
    </row>
    <row r="64" spans="3:10" ht="15.75" customHeight="1">
      <c r="C64" s="17">
        <v>3314</v>
      </c>
      <c r="D64" s="17"/>
      <c r="E64" s="17"/>
      <c r="F64" s="17"/>
      <c r="G64" s="17"/>
      <c r="H64" s="49">
        <f>SUM(H63)</f>
        <v>2569</v>
      </c>
      <c r="I64" s="49">
        <f>SUM(I63)</f>
        <v>2500</v>
      </c>
      <c r="J64" s="27"/>
    </row>
    <row r="65" spans="3:10" ht="9" customHeight="1">
      <c r="C65" s="17"/>
      <c r="D65" s="17"/>
      <c r="E65" s="17"/>
      <c r="F65" s="17"/>
      <c r="G65" s="17"/>
      <c r="H65" s="49"/>
      <c r="I65" s="49"/>
      <c r="J65" s="27"/>
    </row>
    <row r="66" spans="3:10" ht="13.5" customHeight="1">
      <c r="C66" s="2" t="s">
        <v>128</v>
      </c>
      <c r="J66" s="27"/>
    </row>
    <row r="67" spans="3:10" ht="12.75">
      <c r="C67">
        <v>3349</v>
      </c>
      <c r="D67">
        <v>2111</v>
      </c>
      <c r="G67" t="s">
        <v>81</v>
      </c>
      <c r="H67" s="11">
        <v>16773</v>
      </c>
      <c r="I67" s="11">
        <v>16000</v>
      </c>
      <c r="J67" s="27" t="s">
        <v>132</v>
      </c>
    </row>
    <row r="68" spans="3:10" ht="14.25" customHeight="1">
      <c r="C68" s="17">
        <v>3349</v>
      </c>
      <c r="D68" s="17"/>
      <c r="E68" s="17"/>
      <c r="F68" s="17"/>
      <c r="G68" s="17"/>
      <c r="H68" s="49">
        <f>SUM(H67)</f>
        <v>16773</v>
      </c>
      <c r="I68" s="49">
        <f>SUM(I67)</f>
        <v>16000</v>
      </c>
      <c r="J68" s="27"/>
    </row>
    <row r="69" spans="3:10" ht="31.5" customHeight="1">
      <c r="C69" s="17"/>
      <c r="D69" s="17"/>
      <c r="E69" s="17"/>
      <c r="F69" s="17"/>
      <c r="G69" s="17"/>
      <c r="H69" s="49"/>
      <c r="I69" s="49"/>
      <c r="J69" s="27"/>
    </row>
    <row r="70" spans="3:10" ht="12.75" customHeight="1">
      <c r="C70" s="17" t="s">
        <v>95</v>
      </c>
      <c r="D70" s="17"/>
      <c r="E70" s="17"/>
      <c r="F70" s="17"/>
      <c r="G70" s="17"/>
      <c r="H70" s="11"/>
      <c r="I70" s="11"/>
      <c r="J70" s="27"/>
    </row>
    <row r="71" spans="3:10" ht="15.75" customHeight="1">
      <c r="C71">
        <v>3399</v>
      </c>
      <c r="D71">
        <v>2111</v>
      </c>
      <c r="F71" t="s">
        <v>0</v>
      </c>
      <c r="G71" t="s">
        <v>94</v>
      </c>
      <c r="H71" s="50">
        <v>10337</v>
      </c>
      <c r="I71" s="50">
        <v>10000</v>
      </c>
      <c r="J71" s="27" t="s">
        <v>144</v>
      </c>
    </row>
    <row r="72" spans="4:10" ht="12.75">
      <c r="D72">
        <v>2112</v>
      </c>
      <c r="F72">
        <v>1444</v>
      </c>
      <c r="G72" t="s">
        <v>101</v>
      </c>
      <c r="H72" s="57">
        <v>1600</v>
      </c>
      <c r="I72" s="57">
        <v>800</v>
      </c>
      <c r="J72" s="27" t="s">
        <v>115</v>
      </c>
    </row>
    <row r="73" spans="3:10" ht="12.75">
      <c r="C73" s="17">
        <v>3399</v>
      </c>
      <c r="D73" s="17"/>
      <c r="E73" s="17"/>
      <c r="F73" s="17"/>
      <c r="G73" s="17"/>
      <c r="H73" s="58">
        <f>SUM(H71:H72)</f>
        <v>11937</v>
      </c>
      <c r="I73" s="58">
        <f>SUM(I71:I72)</f>
        <v>10800</v>
      </c>
      <c r="J73" s="43"/>
    </row>
    <row r="74" spans="3:10" ht="12.75">
      <c r="C74" s="17"/>
      <c r="D74" s="17"/>
      <c r="E74" s="17"/>
      <c r="F74" s="17"/>
      <c r="G74" s="17"/>
      <c r="H74" s="58"/>
      <c r="I74" s="58"/>
      <c r="J74" s="43"/>
    </row>
    <row r="75" spans="3:10" ht="12.75">
      <c r="C75" s="17" t="s">
        <v>391</v>
      </c>
      <c r="D75" s="17"/>
      <c r="E75" s="17"/>
      <c r="F75" s="17"/>
      <c r="G75" s="17"/>
      <c r="H75" s="58"/>
      <c r="I75" s="58"/>
      <c r="J75" s="43"/>
    </row>
    <row r="76" spans="3:10" ht="12.75">
      <c r="C76" s="66">
        <v>3412</v>
      </c>
      <c r="D76" s="66">
        <v>2111</v>
      </c>
      <c r="E76" s="66"/>
      <c r="F76" s="66"/>
      <c r="G76" t="s">
        <v>81</v>
      </c>
      <c r="H76" s="67">
        <v>19230</v>
      </c>
      <c r="I76" s="67">
        <v>19000</v>
      </c>
      <c r="J76" s="43" t="s">
        <v>436</v>
      </c>
    </row>
    <row r="77" spans="3:10" ht="12.75">
      <c r="C77" s="17">
        <v>3412</v>
      </c>
      <c r="D77" s="17"/>
      <c r="E77" s="17"/>
      <c r="F77" s="17"/>
      <c r="G77" s="17"/>
      <c r="H77" s="58">
        <f>SUM(H76:H76)</f>
        <v>19230</v>
      </c>
      <c r="I77" s="58">
        <f>SUM(I76:I76)</f>
        <v>19000</v>
      </c>
      <c r="J77" s="43"/>
    </row>
    <row r="78" spans="3:10" ht="12.75">
      <c r="C78" s="66"/>
      <c r="D78" s="66"/>
      <c r="E78" s="66"/>
      <c r="F78" s="66"/>
      <c r="G78" s="66"/>
      <c r="H78" s="67"/>
      <c r="I78" s="67"/>
      <c r="J78" s="43"/>
    </row>
    <row r="79" spans="3:10" ht="12.75">
      <c r="C79" s="2" t="s">
        <v>36</v>
      </c>
      <c r="J79" s="27"/>
    </row>
    <row r="80" spans="3:10" ht="12.75">
      <c r="C80" s="2">
        <v>3612</v>
      </c>
      <c r="D80">
        <v>2111</v>
      </c>
      <c r="G80" t="s">
        <v>312</v>
      </c>
      <c r="H80" s="1">
        <v>21245</v>
      </c>
      <c r="I80" s="1">
        <v>0</v>
      </c>
      <c r="J80" s="27" t="s">
        <v>358</v>
      </c>
    </row>
    <row r="81" spans="3:10" ht="12.75">
      <c r="C81" s="2"/>
      <c r="D81">
        <v>2132</v>
      </c>
      <c r="G81" t="s">
        <v>313</v>
      </c>
      <c r="H81" s="1">
        <v>23000</v>
      </c>
      <c r="I81" s="1">
        <v>35544</v>
      </c>
      <c r="J81" s="27" t="s">
        <v>359</v>
      </c>
    </row>
    <row r="82" spans="3:10" ht="12.75">
      <c r="C82" t="s">
        <v>0</v>
      </c>
      <c r="D82">
        <v>2132</v>
      </c>
      <c r="F82">
        <v>8070</v>
      </c>
      <c r="G82" t="s">
        <v>96</v>
      </c>
      <c r="H82" s="50">
        <v>11544</v>
      </c>
      <c r="I82" s="50">
        <v>11544</v>
      </c>
      <c r="J82" s="43" t="s">
        <v>117</v>
      </c>
    </row>
    <row r="83" spans="4:10" ht="12.75">
      <c r="D83">
        <v>2229</v>
      </c>
      <c r="F83">
        <v>8080</v>
      </c>
      <c r="G83" t="s">
        <v>82</v>
      </c>
      <c r="H83" s="50">
        <v>63504</v>
      </c>
      <c r="I83" s="50">
        <v>63504</v>
      </c>
      <c r="J83" s="43" t="s">
        <v>116</v>
      </c>
    </row>
    <row r="84" spans="4:10" ht="12" customHeight="1">
      <c r="D84">
        <v>2229</v>
      </c>
      <c r="F84">
        <v>8090</v>
      </c>
      <c r="G84" t="s">
        <v>97</v>
      </c>
      <c r="H84" s="50">
        <v>778898</v>
      </c>
      <c r="I84" s="50">
        <v>778898</v>
      </c>
      <c r="J84" s="43" t="s">
        <v>235</v>
      </c>
    </row>
    <row r="85" spans="3:10" ht="12.75">
      <c r="C85" s="17">
        <v>3612</v>
      </c>
      <c r="D85" s="17"/>
      <c r="E85" s="17"/>
      <c r="F85" s="17"/>
      <c r="G85" s="17"/>
      <c r="H85" s="49">
        <f>SUM(H80:H84)</f>
        <v>898191</v>
      </c>
      <c r="I85" s="49">
        <f>SUM(I80:I84)</f>
        <v>889490</v>
      </c>
      <c r="J85" s="27"/>
    </row>
    <row r="86" spans="3:10" ht="12.75">
      <c r="C86" s="17"/>
      <c r="D86" s="17"/>
      <c r="E86" s="17"/>
      <c r="F86" s="17"/>
      <c r="G86" s="17"/>
      <c r="H86" s="49"/>
      <c r="I86" s="49"/>
      <c r="J86" s="27"/>
    </row>
    <row r="87" spans="3:10" ht="12.75">
      <c r="C87" s="17" t="s">
        <v>98</v>
      </c>
      <c r="D87" s="17"/>
      <c r="E87" s="17"/>
      <c r="F87" s="17"/>
      <c r="H87" s="11"/>
      <c r="I87" s="11"/>
      <c r="J87" s="27"/>
    </row>
    <row r="88" spans="3:10" ht="12" customHeight="1">
      <c r="C88">
        <v>3613</v>
      </c>
      <c r="D88">
        <v>2111</v>
      </c>
      <c r="G88" t="s">
        <v>94</v>
      </c>
      <c r="H88" s="50">
        <v>33017</v>
      </c>
      <c r="I88" s="50">
        <v>35644</v>
      </c>
      <c r="J88" s="27" t="s">
        <v>119</v>
      </c>
    </row>
    <row r="89" spans="4:10" ht="12.75">
      <c r="D89">
        <v>2132</v>
      </c>
      <c r="G89" t="s">
        <v>99</v>
      </c>
      <c r="H89" s="50">
        <v>98712</v>
      </c>
      <c r="I89" s="50">
        <v>94000</v>
      </c>
      <c r="J89" s="27" t="s">
        <v>118</v>
      </c>
    </row>
    <row r="90" spans="3:10" ht="12.75">
      <c r="C90" s="17">
        <v>3613</v>
      </c>
      <c r="D90" s="17"/>
      <c r="E90" s="17"/>
      <c r="F90" s="17"/>
      <c r="G90" s="17"/>
      <c r="H90" s="23">
        <f>SUM(H88:H89)</f>
        <v>131729</v>
      </c>
      <c r="I90" s="23">
        <f>SUM(I88:I89)</f>
        <v>129644</v>
      </c>
      <c r="J90" s="27"/>
    </row>
    <row r="91" spans="3:10" ht="12.75">
      <c r="C91" s="17"/>
      <c r="D91" s="17"/>
      <c r="E91" s="17"/>
      <c r="F91" s="17"/>
      <c r="G91" s="17"/>
      <c r="H91" s="23"/>
      <c r="I91" s="23"/>
      <c r="J91" s="27"/>
    </row>
    <row r="92" spans="3:10" ht="12.75" customHeight="1">
      <c r="C92" s="2" t="s">
        <v>38</v>
      </c>
      <c r="H92" s="1"/>
      <c r="I92" s="1"/>
      <c r="J92" s="27"/>
    </row>
    <row r="93" spans="3:10" ht="12.75">
      <c r="C93">
        <v>3632</v>
      </c>
      <c r="D93">
        <v>2111</v>
      </c>
      <c r="G93" t="s">
        <v>94</v>
      </c>
      <c r="H93" s="50">
        <v>16894</v>
      </c>
      <c r="I93" s="50">
        <v>32078</v>
      </c>
      <c r="J93" s="27" t="s">
        <v>158</v>
      </c>
    </row>
    <row r="94" spans="3:10" ht="12.75">
      <c r="C94" s="17">
        <v>3632</v>
      </c>
      <c r="D94" s="17"/>
      <c r="E94" s="17"/>
      <c r="F94" s="17"/>
      <c r="G94" s="17"/>
      <c r="H94" s="49">
        <f>SUM(H93)</f>
        <v>16894</v>
      </c>
      <c r="I94" s="49">
        <f>SUM(I93)</f>
        <v>32078</v>
      </c>
      <c r="J94" s="27"/>
    </row>
    <row r="95" spans="3:10" ht="12.75" customHeight="1">
      <c r="C95" s="17"/>
      <c r="D95" s="17"/>
      <c r="E95" s="17"/>
      <c r="F95" s="17"/>
      <c r="G95" s="17"/>
      <c r="H95" s="49"/>
      <c r="I95" s="49"/>
      <c r="J95" s="27"/>
    </row>
    <row r="96" spans="3:10" ht="10.5" customHeight="1">
      <c r="C96" s="356" t="s">
        <v>140</v>
      </c>
      <c r="D96" s="356"/>
      <c r="E96" s="356"/>
      <c r="F96" s="356"/>
      <c r="G96" s="356"/>
      <c r="H96" s="11"/>
      <c r="I96" s="11"/>
      <c r="J96" s="27"/>
    </row>
    <row r="97" spans="3:10" ht="12.75" customHeight="1">
      <c r="C97" s="161">
        <v>3639</v>
      </c>
      <c r="D97" s="161">
        <v>2111</v>
      </c>
      <c r="E97" s="161"/>
      <c r="F97" s="161">
        <v>359</v>
      </c>
      <c r="G97" s="160" t="s">
        <v>81</v>
      </c>
      <c r="H97" s="162">
        <v>800</v>
      </c>
      <c r="I97" s="68">
        <v>0</v>
      </c>
      <c r="J97" s="27" t="s">
        <v>438</v>
      </c>
    </row>
    <row r="98" spans="3:10" ht="12.75" customHeight="1">
      <c r="C98" s="160" t="s">
        <v>0</v>
      </c>
      <c r="D98" s="20">
        <v>2119</v>
      </c>
      <c r="E98" s="54"/>
      <c r="F98" s="54"/>
      <c r="G98" s="160" t="s">
        <v>353</v>
      </c>
      <c r="H98" s="11">
        <v>1000</v>
      </c>
      <c r="I98" s="11">
        <v>1000</v>
      </c>
      <c r="J98" s="27" t="s">
        <v>354</v>
      </c>
    </row>
    <row r="99" spans="3:10" ht="12.75" customHeight="1">
      <c r="C99" s="160" t="s">
        <v>0</v>
      </c>
      <c r="D99" s="20">
        <v>2131</v>
      </c>
      <c r="E99" s="54"/>
      <c r="F99" s="54"/>
      <c r="G99" s="160" t="s">
        <v>355</v>
      </c>
      <c r="H99" s="11">
        <v>29381</v>
      </c>
      <c r="I99" s="11">
        <v>22887</v>
      </c>
      <c r="J99" s="27" t="s">
        <v>360</v>
      </c>
    </row>
    <row r="100" spans="3:10" ht="12.75">
      <c r="C100" s="17">
        <v>3639</v>
      </c>
      <c r="D100" s="17"/>
      <c r="E100" s="17"/>
      <c r="F100" s="17"/>
      <c r="G100" s="17"/>
      <c r="H100" s="53">
        <f>SUM(H97:H99)</f>
        <v>31181</v>
      </c>
      <c r="I100" s="53">
        <f>SUM(I97:I99)</f>
        <v>23887</v>
      </c>
      <c r="J100" s="27" t="s">
        <v>0</v>
      </c>
    </row>
    <row r="101" spans="3:10" ht="12.75">
      <c r="C101" s="17"/>
      <c r="D101" s="17"/>
      <c r="E101" s="17"/>
      <c r="F101" s="17"/>
      <c r="G101" s="17"/>
      <c r="H101" s="53"/>
      <c r="I101" s="53"/>
      <c r="J101" s="27"/>
    </row>
    <row r="102" spans="3:10" ht="12.75">
      <c r="C102" s="17" t="s">
        <v>157</v>
      </c>
      <c r="D102" s="17"/>
      <c r="E102" s="17"/>
      <c r="F102" s="17"/>
      <c r="G102" s="17"/>
      <c r="H102" s="53"/>
      <c r="I102" s="53"/>
      <c r="J102" s="27"/>
    </row>
    <row r="103" spans="3:10" ht="12.75">
      <c r="C103" s="66">
        <v>3721</v>
      </c>
      <c r="D103" s="66">
        <v>2324</v>
      </c>
      <c r="E103" s="66"/>
      <c r="F103" s="66"/>
      <c r="G103" s="66" t="s">
        <v>264</v>
      </c>
      <c r="H103" s="162">
        <v>660</v>
      </c>
      <c r="I103" s="162">
        <v>0</v>
      </c>
      <c r="J103" s="27"/>
    </row>
    <row r="104" spans="3:10" ht="12.75">
      <c r="C104" s="17">
        <v>3721</v>
      </c>
      <c r="D104" s="17"/>
      <c r="E104" s="17"/>
      <c r="F104" s="17"/>
      <c r="G104" s="17"/>
      <c r="H104" s="53">
        <f>SUM(H103)</f>
        <v>660</v>
      </c>
      <c r="I104" s="53">
        <f>SUM(I103)</f>
        <v>0</v>
      </c>
      <c r="J104" s="27"/>
    </row>
    <row r="105" spans="3:10" ht="12.75">
      <c r="C105" s="17"/>
      <c r="D105" s="17"/>
      <c r="E105" s="17"/>
      <c r="F105" s="17"/>
      <c r="G105" s="17"/>
      <c r="H105" s="53"/>
      <c r="I105" s="53"/>
      <c r="J105" s="27"/>
    </row>
    <row r="106" spans="3:10" ht="15" customHeight="1">
      <c r="C106" s="2" t="s">
        <v>40</v>
      </c>
      <c r="D106" s="2"/>
      <c r="J106" s="27"/>
    </row>
    <row r="107" spans="3:10" ht="12.75">
      <c r="C107">
        <v>3722</v>
      </c>
      <c r="D107">
        <v>2112</v>
      </c>
      <c r="G107" t="s">
        <v>83</v>
      </c>
      <c r="H107" s="11">
        <v>2067</v>
      </c>
      <c r="I107" s="11">
        <v>2000</v>
      </c>
      <c r="J107" s="27" t="s">
        <v>159</v>
      </c>
    </row>
    <row r="108" spans="3:10" ht="12.75">
      <c r="C108" s="17">
        <v>3722</v>
      </c>
      <c r="D108" s="17"/>
      <c r="E108" s="17"/>
      <c r="F108" s="17"/>
      <c r="G108" s="17"/>
      <c r="H108" s="49">
        <f>SUM(H107:H107)</f>
        <v>2067</v>
      </c>
      <c r="I108" s="49">
        <f>SUM(I107:I107)</f>
        <v>2000</v>
      </c>
      <c r="J108" s="27"/>
    </row>
    <row r="109" spans="3:10" ht="12.75">
      <c r="C109" s="17"/>
      <c r="D109" s="17"/>
      <c r="E109" s="17"/>
      <c r="F109" s="17"/>
      <c r="G109" s="17"/>
      <c r="H109" s="17"/>
      <c r="I109" s="17"/>
      <c r="J109" s="27"/>
    </row>
    <row r="110" spans="3:10" ht="13.5" customHeight="1">
      <c r="C110" s="2" t="s">
        <v>71</v>
      </c>
      <c r="J110" s="27"/>
    </row>
    <row r="111" spans="3:10" ht="14.25" customHeight="1">
      <c r="C111" s="18">
        <v>3723</v>
      </c>
      <c r="D111">
        <v>2111</v>
      </c>
      <c r="F111">
        <v>20</v>
      </c>
      <c r="G111" t="s">
        <v>100</v>
      </c>
      <c r="H111" s="57">
        <v>540</v>
      </c>
      <c r="I111" s="1">
        <v>540</v>
      </c>
      <c r="J111" s="27" t="s">
        <v>439</v>
      </c>
    </row>
    <row r="112" spans="3:10" ht="14.25" customHeight="1">
      <c r="C112" s="17">
        <v>3723</v>
      </c>
      <c r="D112" s="17"/>
      <c r="E112" s="17"/>
      <c r="F112" s="17"/>
      <c r="G112" s="17"/>
      <c r="H112" s="23">
        <f>SUM(H111:H111)</f>
        <v>540</v>
      </c>
      <c r="I112" s="23">
        <f>SUM(I111:I111)</f>
        <v>540</v>
      </c>
      <c r="J112" s="27"/>
    </row>
    <row r="113" spans="3:10" ht="13.5" customHeight="1">
      <c r="C113" s="17"/>
      <c r="D113" s="17"/>
      <c r="E113" s="17"/>
      <c r="F113" s="17"/>
      <c r="G113" s="17"/>
      <c r="H113" s="23"/>
      <c r="I113" s="23"/>
      <c r="J113" s="27"/>
    </row>
    <row r="114" spans="3:10" ht="12.75" customHeight="1">
      <c r="C114" s="17" t="s">
        <v>182</v>
      </c>
      <c r="D114" s="17"/>
      <c r="E114" s="17"/>
      <c r="F114" s="17"/>
      <c r="G114" s="17"/>
      <c r="H114" s="23"/>
      <c r="I114" s="23"/>
      <c r="J114" s="27"/>
    </row>
    <row r="115" spans="3:10" ht="12.75">
      <c r="C115" s="18">
        <v>3725</v>
      </c>
      <c r="D115" s="18">
        <v>2324</v>
      </c>
      <c r="E115" s="18"/>
      <c r="F115" s="18"/>
      <c r="G115" s="18" t="s">
        <v>183</v>
      </c>
      <c r="H115" s="57">
        <v>150738</v>
      </c>
      <c r="I115" s="57">
        <v>150000</v>
      </c>
      <c r="J115" s="27" t="s">
        <v>184</v>
      </c>
    </row>
    <row r="116" spans="3:10" ht="12.75">
      <c r="C116" s="17">
        <v>3725</v>
      </c>
      <c r="D116" s="55"/>
      <c r="E116" s="55"/>
      <c r="F116" s="55"/>
      <c r="G116" s="55"/>
      <c r="H116" s="23">
        <f>SUM(H115)</f>
        <v>150738</v>
      </c>
      <c r="I116" s="23">
        <f>SUM(I115)</f>
        <v>150000</v>
      </c>
      <c r="J116" s="27"/>
    </row>
    <row r="117" spans="3:10" ht="12.75">
      <c r="C117" s="55"/>
      <c r="D117" s="55"/>
      <c r="E117" s="55"/>
      <c r="F117" s="55"/>
      <c r="G117" s="55"/>
      <c r="H117" s="29"/>
      <c r="I117" s="29"/>
      <c r="J117" s="27"/>
    </row>
    <row r="118" spans="3:10" ht="12.75">
      <c r="C118" s="2" t="s">
        <v>84</v>
      </c>
      <c r="J118" s="27"/>
    </row>
    <row r="119" spans="3:10" ht="12.75">
      <c r="C119">
        <v>3745</v>
      </c>
      <c r="D119">
        <v>2111</v>
      </c>
      <c r="G119" t="s">
        <v>81</v>
      </c>
      <c r="H119" s="11">
        <v>1615</v>
      </c>
      <c r="I119" s="11">
        <v>1500</v>
      </c>
      <c r="J119" s="27" t="s">
        <v>192</v>
      </c>
    </row>
    <row r="120" spans="3:10" ht="15" customHeight="1">
      <c r="C120" s="17">
        <v>3745</v>
      </c>
      <c r="D120" s="17"/>
      <c r="E120" s="17"/>
      <c r="F120" s="17"/>
      <c r="G120" s="17"/>
      <c r="H120" s="49">
        <f>SUM(H119:H119)</f>
        <v>1615</v>
      </c>
      <c r="I120" s="49">
        <f>SUM(I119:I119)</f>
        <v>1500</v>
      </c>
      <c r="J120" s="27"/>
    </row>
    <row r="121" spans="3:10" ht="15" customHeight="1">
      <c r="C121" s="17"/>
      <c r="D121" s="17"/>
      <c r="E121" s="17"/>
      <c r="F121" s="17"/>
      <c r="G121" s="17"/>
      <c r="H121" s="49"/>
      <c r="I121" s="49"/>
      <c r="J121" s="27"/>
    </row>
    <row r="122" spans="3:10" ht="15" customHeight="1">
      <c r="C122" s="17" t="s">
        <v>47</v>
      </c>
      <c r="D122" s="17"/>
      <c r="E122" s="17"/>
      <c r="F122" s="17"/>
      <c r="G122" s="17"/>
      <c r="H122" s="49"/>
      <c r="I122" s="49"/>
      <c r="J122" s="27"/>
    </row>
    <row r="123" spans="3:10" ht="15" customHeight="1">
      <c r="C123" s="17">
        <v>5512</v>
      </c>
      <c r="D123" s="66">
        <v>2111</v>
      </c>
      <c r="E123" s="17"/>
      <c r="F123" s="17"/>
      <c r="G123" s="66" t="s">
        <v>81</v>
      </c>
      <c r="H123" s="68">
        <v>0</v>
      </c>
      <c r="I123" s="68">
        <v>0</v>
      </c>
      <c r="J123" s="27" t="s">
        <v>314</v>
      </c>
    </row>
    <row r="124" spans="3:10" ht="15" customHeight="1">
      <c r="C124" s="17">
        <v>5512</v>
      </c>
      <c r="D124" s="17"/>
      <c r="E124" s="17"/>
      <c r="F124" s="17"/>
      <c r="G124" s="17"/>
      <c r="H124" s="49">
        <f>SUM(H123:H123)</f>
        <v>0</v>
      </c>
      <c r="I124" s="49">
        <f>SUM(I123:I123)</f>
        <v>0</v>
      </c>
      <c r="J124" s="27"/>
    </row>
    <row r="125" spans="8:10" ht="12.75">
      <c r="H125" s="11"/>
      <c r="I125" s="11"/>
      <c r="J125" s="27"/>
    </row>
    <row r="126" spans="3:10" ht="12.75">
      <c r="C126" s="2" t="s">
        <v>53</v>
      </c>
      <c r="J126" s="27"/>
    </row>
    <row r="127" spans="3:10" ht="12.75" customHeight="1">
      <c r="C127">
        <v>6171</v>
      </c>
      <c r="D127">
        <v>2111</v>
      </c>
      <c r="G127" t="s">
        <v>81</v>
      </c>
      <c r="H127" s="11">
        <v>4860</v>
      </c>
      <c r="I127" s="11">
        <v>4000</v>
      </c>
      <c r="J127" s="27" t="s">
        <v>146</v>
      </c>
    </row>
    <row r="128" spans="4:10" ht="12.75" customHeight="1">
      <c r="D128">
        <v>2112</v>
      </c>
      <c r="G128" t="s">
        <v>101</v>
      </c>
      <c r="H128" s="11">
        <v>150</v>
      </c>
      <c r="I128" s="11">
        <v>0</v>
      </c>
      <c r="J128" s="27"/>
    </row>
    <row r="129" spans="4:10" ht="12.75">
      <c r="D129">
        <v>2133</v>
      </c>
      <c r="G129" t="s">
        <v>141</v>
      </c>
      <c r="H129" s="11">
        <v>500</v>
      </c>
      <c r="I129" s="11">
        <v>500</v>
      </c>
      <c r="J129" s="27" t="s">
        <v>0</v>
      </c>
    </row>
    <row r="130" spans="3:10" ht="12.75">
      <c r="C130" s="17">
        <v>6171</v>
      </c>
      <c r="D130" s="17"/>
      <c r="E130" s="17"/>
      <c r="F130" s="17"/>
      <c r="G130" s="17"/>
      <c r="H130" s="49">
        <f>SUM(H127:H129)</f>
        <v>5510</v>
      </c>
      <c r="I130" s="49">
        <f>SUM(I127:I129)</f>
        <v>4500</v>
      </c>
      <c r="J130" s="27"/>
    </row>
    <row r="131" spans="2:10" ht="12.75">
      <c r="B131" s="26" t="s">
        <v>0</v>
      </c>
      <c r="J131" s="27"/>
    </row>
    <row r="132" spans="2:10" ht="12.75">
      <c r="B132" s="26"/>
      <c r="C132" s="2" t="s">
        <v>129</v>
      </c>
      <c r="J132" s="27"/>
    </row>
    <row r="133" spans="2:10" ht="15" customHeight="1">
      <c r="B133" s="26"/>
      <c r="C133">
        <v>6310</v>
      </c>
      <c r="D133">
        <v>2141</v>
      </c>
      <c r="G133" t="s">
        <v>356</v>
      </c>
      <c r="H133" s="50">
        <v>3948</v>
      </c>
      <c r="I133" s="50">
        <v>3900</v>
      </c>
      <c r="J133" s="27"/>
    </row>
    <row r="134" spans="2:10" ht="12.75">
      <c r="B134" s="26"/>
      <c r="D134">
        <v>2141</v>
      </c>
      <c r="F134">
        <v>801</v>
      </c>
      <c r="G134" t="s">
        <v>357</v>
      </c>
      <c r="H134" s="50">
        <v>222</v>
      </c>
      <c r="I134" s="50">
        <v>220</v>
      </c>
      <c r="J134" s="27" t="s">
        <v>0</v>
      </c>
    </row>
    <row r="135" spans="2:10" ht="12.75">
      <c r="B135" s="26"/>
      <c r="D135">
        <v>2141</v>
      </c>
      <c r="G135" t="s">
        <v>102</v>
      </c>
      <c r="H135" s="50">
        <v>83</v>
      </c>
      <c r="I135" s="50">
        <v>80</v>
      </c>
      <c r="J135" s="43" t="s">
        <v>0</v>
      </c>
    </row>
    <row r="136" spans="2:10" ht="12.75">
      <c r="B136" s="2"/>
      <c r="D136">
        <v>2141</v>
      </c>
      <c r="F136" t="s">
        <v>0</v>
      </c>
      <c r="G136" t="s">
        <v>120</v>
      </c>
      <c r="H136" s="50">
        <v>1</v>
      </c>
      <c r="I136" s="50">
        <v>1</v>
      </c>
      <c r="J136" s="27"/>
    </row>
    <row r="137" spans="2:10" ht="15.75" customHeight="1">
      <c r="B137" s="2"/>
      <c r="D137">
        <v>2324</v>
      </c>
      <c r="F137">
        <v>801</v>
      </c>
      <c r="G137" t="s">
        <v>185</v>
      </c>
      <c r="H137" s="50">
        <v>1935</v>
      </c>
      <c r="I137" s="50">
        <v>1900</v>
      </c>
      <c r="J137" s="27" t="s">
        <v>193</v>
      </c>
    </row>
    <row r="138" spans="2:10" ht="15.75" customHeight="1">
      <c r="B138" s="2"/>
      <c r="D138">
        <v>2324</v>
      </c>
      <c r="G138" t="s">
        <v>437</v>
      </c>
      <c r="H138" s="50">
        <v>1</v>
      </c>
      <c r="I138" s="50">
        <v>1</v>
      </c>
      <c r="J138" s="27"/>
    </row>
    <row r="139" spans="2:10" ht="12.75">
      <c r="B139" s="2"/>
      <c r="C139" s="17">
        <v>6310</v>
      </c>
      <c r="D139" s="17"/>
      <c r="E139" s="17"/>
      <c r="F139" s="17"/>
      <c r="G139" s="17" t="s">
        <v>0</v>
      </c>
      <c r="H139" s="53">
        <f>SUM(H133:H138)</f>
        <v>6190</v>
      </c>
      <c r="I139" s="53">
        <f>SUM(I133:I138)</f>
        <v>6102</v>
      </c>
      <c r="J139" s="43" t="s">
        <v>0</v>
      </c>
    </row>
    <row r="140" spans="2:10" ht="12.75">
      <c r="B140" s="2"/>
      <c r="H140" s="11"/>
      <c r="I140" s="11"/>
      <c r="J140" s="27"/>
    </row>
    <row r="141" spans="2:10" ht="12.75">
      <c r="B141" s="2"/>
      <c r="C141" s="80" t="s">
        <v>429</v>
      </c>
      <c r="D141" s="80"/>
      <c r="E141" s="80"/>
      <c r="F141" s="80"/>
      <c r="G141" s="81"/>
      <c r="H141" s="108">
        <f>H104+H139+H130+H124+H120+H116+H112+H108+H100+H94+H90+H85+H77+H73+H68+H64+H60+H55+H51+H46+H42+H38</f>
        <v>2096119</v>
      </c>
      <c r="I141" s="108">
        <f>I104+I139+I130+I124+I120+I116+I112+I108+I100+I94+I90+I85+I77+I73+I68+I64+I60+I55+I51+I46+I42+I38</f>
        <v>1751314</v>
      </c>
      <c r="J141" s="27"/>
    </row>
    <row r="142" spans="2:10" ht="12.75">
      <c r="B142" s="2"/>
      <c r="C142" s="74"/>
      <c r="D142" s="74"/>
      <c r="E142" s="74"/>
      <c r="F142" s="74"/>
      <c r="G142" s="71"/>
      <c r="H142" s="53"/>
      <c r="I142" s="53"/>
      <c r="J142" s="27"/>
    </row>
    <row r="143" spans="2:10" ht="15" customHeight="1">
      <c r="B143" s="2"/>
      <c r="C143" s="106" t="s">
        <v>426</v>
      </c>
      <c r="D143" s="106"/>
      <c r="E143" s="74"/>
      <c r="F143" s="74"/>
      <c r="G143" s="71"/>
      <c r="H143" s="49"/>
      <c r="I143" s="49"/>
      <c r="J143" s="27"/>
    </row>
    <row r="144" spans="3:10" ht="12.75">
      <c r="C144" s="106" t="s">
        <v>427</v>
      </c>
      <c r="D144" s="106"/>
      <c r="E144" s="106"/>
      <c r="F144" s="106"/>
      <c r="G144" s="107"/>
      <c r="H144" s="109"/>
      <c r="I144" s="109"/>
      <c r="J144" s="27"/>
    </row>
    <row r="145" spans="3:10" ht="12.75">
      <c r="C145" s="74"/>
      <c r="D145" s="74"/>
      <c r="E145" s="74"/>
      <c r="F145" s="74"/>
      <c r="G145" s="71"/>
      <c r="H145" s="49"/>
      <c r="I145" s="49"/>
      <c r="J145" s="27"/>
    </row>
    <row r="146" spans="3:10" ht="12.75">
      <c r="C146" s="356" t="s">
        <v>140</v>
      </c>
      <c r="D146" s="356"/>
      <c r="E146" s="356"/>
      <c r="F146" s="356"/>
      <c r="G146" s="356"/>
      <c r="H146" s="11"/>
      <c r="I146" s="11"/>
      <c r="J146" s="27"/>
    </row>
    <row r="147" spans="3:10" ht="12.75">
      <c r="C147" s="20">
        <v>3639</v>
      </c>
      <c r="D147">
        <v>3111</v>
      </c>
      <c r="G147" t="s">
        <v>160</v>
      </c>
      <c r="H147" s="50">
        <v>24960</v>
      </c>
      <c r="I147" s="50" t="s">
        <v>0</v>
      </c>
      <c r="J147" s="27" t="s">
        <v>315</v>
      </c>
    </row>
    <row r="148" spans="3:10" ht="12.75">
      <c r="C148" s="17">
        <v>3639</v>
      </c>
      <c r="D148" s="17"/>
      <c r="E148" s="17"/>
      <c r="F148" s="17"/>
      <c r="G148" s="17"/>
      <c r="H148" s="53">
        <f>SUM(H147:H147)</f>
        <v>24960</v>
      </c>
      <c r="I148" s="53">
        <f>SUM(I147:I147)</f>
        <v>0</v>
      </c>
      <c r="J148" s="27" t="s">
        <v>0</v>
      </c>
    </row>
    <row r="149" spans="3:10" ht="12.75">
      <c r="C149" s="74"/>
      <c r="D149" s="74"/>
      <c r="E149" s="74"/>
      <c r="F149" s="74"/>
      <c r="G149" s="71"/>
      <c r="H149" s="49"/>
      <c r="I149" s="49"/>
      <c r="J149" s="27"/>
    </row>
    <row r="150" spans="3:9" ht="12.75">
      <c r="C150" s="106" t="s">
        <v>428</v>
      </c>
      <c r="D150" s="106"/>
      <c r="E150" s="106"/>
      <c r="F150" s="106"/>
      <c r="G150" s="107"/>
      <c r="H150" s="109">
        <f>H148</f>
        <v>24960</v>
      </c>
      <c r="I150" s="109">
        <f>I148</f>
        <v>0</v>
      </c>
    </row>
    <row r="151" spans="3:9" ht="12.75">
      <c r="C151" s="17"/>
      <c r="H151" s="49"/>
      <c r="I151" s="49"/>
    </row>
    <row r="152" spans="3:9" ht="12.75">
      <c r="C152" s="24" t="s">
        <v>86</v>
      </c>
      <c r="D152" s="24"/>
      <c r="E152" s="24"/>
      <c r="F152" s="24"/>
      <c r="G152" s="110"/>
      <c r="H152" s="111">
        <f>H150+H22+H141+H31</f>
        <v>12146060</v>
      </c>
      <c r="I152" s="111">
        <f>I150+I22+I141+I31</f>
        <v>12050064</v>
      </c>
    </row>
    <row r="154" ht="12.75">
      <c r="C154" t="s">
        <v>0</v>
      </c>
    </row>
    <row r="156" ht="12.75">
      <c r="C156" t="s">
        <v>0</v>
      </c>
    </row>
  </sheetData>
  <sheetProtection/>
  <mergeCells count="3">
    <mergeCell ref="C96:G96"/>
    <mergeCell ref="C146:G146"/>
    <mergeCell ref="B1:I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80"/>
  <sheetViews>
    <sheetView view="pageLayout" workbookViewId="0" topLeftCell="A42">
      <selection activeCell="H409" sqref="H409"/>
    </sheetView>
  </sheetViews>
  <sheetFormatPr defaultColWidth="9.00390625" defaultRowHeight="12.75"/>
  <cols>
    <col min="1" max="1" width="2.125" style="0" customWidth="1"/>
    <col min="2" max="2" width="4.875" style="0" customWidth="1"/>
    <col min="3" max="3" width="5.75390625" style="0" customWidth="1"/>
    <col min="4" max="5" width="6.00390625" style="0" customWidth="1"/>
    <col min="6" max="6" width="30.375" style="0" customWidth="1"/>
    <col min="7" max="8" width="16.25390625" style="0" customWidth="1"/>
    <col min="9" max="9" width="24.875" style="0" customWidth="1"/>
    <col min="10" max="10" width="12.375" style="0" customWidth="1"/>
    <col min="11" max="11" width="13.125" style="0" bestFit="1" customWidth="1"/>
    <col min="12" max="12" width="17.125" style="0" customWidth="1"/>
    <col min="14" max="14" width="22.00390625" style="0" customWidth="1"/>
    <col min="15" max="15" width="14.125" style="0" customWidth="1"/>
    <col min="16" max="16" width="13.25390625" style="0" customWidth="1"/>
  </cols>
  <sheetData>
    <row r="1" spans="1:13" ht="20.25" customHeight="1">
      <c r="A1" s="363" t="s">
        <v>419</v>
      </c>
      <c r="B1" s="363"/>
      <c r="C1" s="363"/>
      <c r="D1" s="363"/>
      <c r="E1" s="363"/>
      <c r="F1" s="363"/>
      <c r="G1" s="362"/>
      <c r="H1" s="362"/>
      <c r="I1" s="364"/>
      <c r="J1" s="22"/>
      <c r="K1" s="22"/>
      <c r="L1" s="22"/>
      <c r="M1" s="22"/>
    </row>
    <row r="2" spans="1:13" ht="15.75" customHeight="1">
      <c r="A2" s="365" t="s">
        <v>440</v>
      </c>
      <c r="B2" s="365"/>
      <c r="C2" s="365"/>
      <c r="D2" s="365"/>
      <c r="E2" s="208"/>
      <c r="F2" s="208"/>
      <c r="G2" s="160"/>
      <c r="H2" s="160"/>
      <c r="I2" s="209" t="s">
        <v>0</v>
      </c>
      <c r="J2" s="22"/>
      <c r="K2" s="22"/>
      <c r="L2" s="22"/>
      <c r="M2" s="22"/>
    </row>
    <row r="3" spans="1:13" ht="12.75">
      <c r="A3" s="116" t="s">
        <v>441</v>
      </c>
      <c r="B3" s="116"/>
      <c r="C3" s="116"/>
      <c r="D3" s="116"/>
      <c r="E3" s="116"/>
      <c r="F3" s="116"/>
      <c r="G3" s="81"/>
      <c r="H3" s="81"/>
      <c r="I3" s="22"/>
      <c r="J3" s="22"/>
      <c r="K3" s="22"/>
      <c r="L3" s="22"/>
      <c r="M3" s="22"/>
    </row>
    <row r="4" spans="1:13" ht="38.25" customHeight="1">
      <c r="A4" s="12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21" t="s">
        <v>420</v>
      </c>
      <c r="H4" s="21" t="s">
        <v>421</v>
      </c>
      <c r="I4" s="36" t="s">
        <v>87</v>
      </c>
      <c r="J4" s="22"/>
      <c r="K4" s="22"/>
      <c r="L4" s="22"/>
      <c r="M4" s="22"/>
    </row>
    <row r="5" spans="2:13" ht="12.75">
      <c r="B5" s="361" t="s">
        <v>6</v>
      </c>
      <c r="C5" s="362"/>
      <c r="D5" s="362"/>
      <c r="E5" s="362"/>
      <c r="F5" s="362"/>
      <c r="G5" s="1"/>
      <c r="H5" s="1"/>
      <c r="I5" s="22"/>
      <c r="J5" s="22"/>
      <c r="K5" s="22"/>
      <c r="L5" s="22"/>
      <c r="M5" s="22"/>
    </row>
    <row r="6" spans="2:13" ht="12.75">
      <c r="B6">
        <v>1012</v>
      </c>
      <c r="C6">
        <v>5165</v>
      </c>
      <c r="F6" t="s">
        <v>7</v>
      </c>
      <c r="G6" s="1"/>
      <c r="H6" s="1"/>
      <c r="I6" s="28" t="s">
        <v>161</v>
      </c>
      <c r="J6" s="28"/>
      <c r="K6" s="27"/>
      <c r="L6" s="27"/>
      <c r="M6" s="27"/>
    </row>
    <row r="7" spans="3:13" ht="12.75">
      <c r="C7">
        <v>5169</v>
      </c>
      <c r="F7" t="s">
        <v>9</v>
      </c>
      <c r="G7" s="1"/>
      <c r="H7" s="1"/>
      <c r="I7" s="28" t="s">
        <v>154</v>
      </c>
      <c r="J7" s="28"/>
      <c r="K7" s="27"/>
      <c r="L7" s="27"/>
      <c r="M7" s="27"/>
    </row>
    <row r="8" spans="3:13" ht="12.75">
      <c r="C8">
        <v>5901</v>
      </c>
      <c r="F8" t="s">
        <v>197</v>
      </c>
      <c r="G8" s="1">
        <v>0</v>
      </c>
      <c r="H8" s="1" t="s">
        <v>0</v>
      </c>
      <c r="I8" s="28"/>
      <c r="J8" s="28"/>
      <c r="K8" s="27"/>
      <c r="L8" s="27"/>
      <c r="M8" s="27"/>
    </row>
    <row r="9" spans="2:13" ht="12.75">
      <c r="B9" s="17">
        <v>1012</v>
      </c>
      <c r="C9" s="17"/>
      <c r="D9" s="17"/>
      <c r="E9" s="17"/>
      <c r="F9" s="17"/>
      <c r="G9" s="23">
        <f>SUM(G6:G8)</f>
        <v>0</v>
      </c>
      <c r="H9" s="23">
        <f>SUM(H6:H8)</f>
        <v>0</v>
      </c>
      <c r="I9" s="28"/>
      <c r="J9" s="28"/>
      <c r="K9" s="27"/>
      <c r="L9" s="27"/>
      <c r="M9" s="27"/>
    </row>
    <row r="10" spans="2:13" ht="12.75">
      <c r="B10" s="17"/>
      <c r="C10" s="17"/>
      <c r="D10" s="17"/>
      <c r="E10" s="17"/>
      <c r="F10" s="17"/>
      <c r="G10" s="23"/>
      <c r="H10" s="23"/>
      <c r="I10" s="28"/>
      <c r="J10" s="28"/>
      <c r="K10" s="27"/>
      <c r="L10" s="27"/>
      <c r="M10" s="27"/>
    </row>
    <row r="11" spans="2:13" ht="12.75">
      <c r="B11" s="356" t="s">
        <v>142</v>
      </c>
      <c r="C11" s="356"/>
      <c r="D11" s="356"/>
      <c r="E11" s="356"/>
      <c r="F11" s="356"/>
      <c r="G11" s="23"/>
      <c r="H11" s="23"/>
      <c r="I11" s="28"/>
      <c r="J11" s="28"/>
      <c r="K11" s="27"/>
      <c r="L11" s="27"/>
      <c r="M11" s="27"/>
    </row>
    <row r="12" spans="2:13" ht="12.75">
      <c r="B12" s="161">
        <v>1014</v>
      </c>
      <c r="C12" s="161">
        <v>5021</v>
      </c>
      <c r="D12" s="161"/>
      <c r="E12" s="161"/>
      <c r="F12" s="160" t="s">
        <v>17</v>
      </c>
      <c r="G12" s="95">
        <v>1765</v>
      </c>
      <c r="H12" s="95"/>
      <c r="I12" s="28"/>
      <c r="J12" s="28"/>
      <c r="K12" s="27"/>
      <c r="L12" s="27"/>
      <c r="M12" s="27"/>
    </row>
    <row r="13" spans="2:13" ht="12.75">
      <c r="B13" t="s">
        <v>0</v>
      </c>
      <c r="C13" s="18">
        <v>5139</v>
      </c>
      <c r="D13" s="18"/>
      <c r="E13" s="18"/>
      <c r="F13" s="18" t="s">
        <v>39</v>
      </c>
      <c r="G13" s="19">
        <v>900</v>
      </c>
      <c r="H13" s="19"/>
      <c r="I13" s="44" t="s">
        <v>198</v>
      </c>
      <c r="J13" s="28"/>
      <c r="K13" s="27"/>
      <c r="L13" s="27"/>
      <c r="M13" s="27"/>
    </row>
    <row r="14" spans="2:13" ht="12.75">
      <c r="B14" s="18"/>
      <c r="C14" s="18">
        <v>5169</v>
      </c>
      <c r="D14" s="18"/>
      <c r="E14" s="18"/>
      <c r="F14" s="18" t="s">
        <v>103</v>
      </c>
      <c r="G14" s="19">
        <v>4557</v>
      </c>
      <c r="H14" s="19"/>
      <c r="I14" s="28" t="s">
        <v>274</v>
      </c>
      <c r="J14" s="28"/>
      <c r="K14" s="27"/>
      <c r="L14" s="27"/>
      <c r="M14" s="27"/>
    </row>
    <row r="15" spans="2:13" ht="12.75">
      <c r="B15" s="18"/>
      <c r="C15" s="66">
        <v>5171</v>
      </c>
      <c r="D15" s="18"/>
      <c r="E15" s="18"/>
      <c r="F15" s="66" t="s">
        <v>443</v>
      </c>
      <c r="G15" s="19">
        <v>700</v>
      </c>
      <c r="H15" s="19"/>
      <c r="I15" s="28"/>
      <c r="J15" s="28"/>
      <c r="K15" s="27"/>
      <c r="L15" s="27"/>
      <c r="M15" s="27"/>
    </row>
    <row r="16" spans="2:13" ht="12.75">
      <c r="B16" s="18"/>
      <c r="C16" s="18">
        <v>5222</v>
      </c>
      <c r="D16" s="18"/>
      <c r="E16" s="18"/>
      <c r="F16" t="s">
        <v>324</v>
      </c>
      <c r="G16" s="19">
        <v>0</v>
      </c>
      <c r="H16" s="19"/>
      <c r="I16" s="28" t="s">
        <v>325</v>
      </c>
      <c r="J16" s="28"/>
      <c r="K16" s="27"/>
      <c r="L16" s="27"/>
      <c r="M16" s="27"/>
    </row>
    <row r="17" spans="2:13" ht="12.75">
      <c r="B17" s="18"/>
      <c r="C17" s="18">
        <v>5901</v>
      </c>
      <c r="D17" s="18"/>
      <c r="E17" s="18"/>
      <c r="F17" s="18" t="s">
        <v>197</v>
      </c>
      <c r="G17" s="59">
        <v>0</v>
      </c>
      <c r="H17" s="57">
        <v>10000</v>
      </c>
      <c r="I17" s="28" t="s">
        <v>0</v>
      </c>
      <c r="J17" s="28"/>
      <c r="K17" s="27"/>
      <c r="L17" s="27"/>
      <c r="M17" s="27"/>
    </row>
    <row r="18" spans="2:13" ht="12.75">
      <c r="B18" s="17">
        <v>1014</v>
      </c>
      <c r="C18" s="18"/>
      <c r="D18" s="18"/>
      <c r="E18" s="18"/>
      <c r="F18" s="18"/>
      <c r="G18" s="23">
        <f>SUM(G12:G17)</f>
        <v>7922</v>
      </c>
      <c r="H18" s="23">
        <f>SUM(H13:H17)</f>
        <v>10000</v>
      </c>
      <c r="I18" s="28"/>
      <c r="J18" s="28"/>
      <c r="K18" s="27"/>
      <c r="L18" s="27"/>
      <c r="M18" s="27"/>
    </row>
    <row r="19" spans="2:13" ht="12.75">
      <c r="B19" s="17"/>
      <c r="C19" s="18"/>
      <c r="D19" s="18"/>
      <c r="E19" s="18"/>
      <c r="F19" s="17"/>
      <c r="G19" s="23"/>
      <c r="H19" s="23"/>
      <c r="I19" s="28"/>
      <c r="J19" s="28"/>
      <c r="K19" s="27"/>
      <c r="L19" s="27"/>
      <c r="M19" s="27"/>
    </row>
    <row r="20" spans="2:13" ht="12.75">
      <c r="B20" s="17" t="s">
        <v>179</v>
      </c>
      <c r="C20" s="18"/>
      <c r="D20" s="18"/>
      <c r="E20" s="18"/>
      <c r="F20" s="17"/>
      <c r="G20" s="23"/>
      <c r="H20" s="23"/>
      <c r="I20" s="28"/>
      <c r="J20" s="28"/>
      <c r="K20" s="27"/>
      <c r="L20" s="27"/>
      <c r="M20" s="27"/>
    </row>
    <row r="21" spans="2:13" ht="24">
      <c r="B21" s="17">
        <v>1032</v>
      </c>
      <c r="C21" s="18">
        <v>5169</v>
      </c>
      <c r="D21" s="18"/>
      <c r="E21" s="18">
        <v>50</v>
      </c>
      <c r="F21" s="18" t="s">
        <v>103</v>
      </c>
      <c r="G21" s="67">
        <v>46887</v>
      </c>
      <c r="H21" s="57">
        <v>40000</v>
      </c>
      <c r="I21" s="28" t="s">
        <v>558</v>
      </c>
      <c r="J21" s="28"/>
      <c r="K21" s="27"/>
      <c r="L21" s="27"/>
      <c r="M21" s="27"/>
    </row>
    <row r="22" spans="2:13" ht="19.5">
      <c r="B22" s="17"/>
      <c r="C22" s="18">
        <v>5362</v>
      </c>
      <c r="D22" s="18"/>
      <c r="E22" s="18">
        <v>50</v>
      </c>
      <c r="F22" s="18" t="s">
        <v>24</v>
      </c>
      <c r="G22" s="19">
        <v>7800</v>
      </c>
      <c r="H22" s="1">
        <v>7800</v>
      </c>
      <c r="I22" s="44" t="s">
        <v>221</v>
      </c>
      <c r="J22" s="28"/>
      <c r="K22" s="27"/>
      <c r="L22" s="27"/>
      <c r="M22" s="27"/>
    </row>
    <row r="23" spans="2:13" ht="12.75">
      <c r="B23" s="17">
        <v>1032</v>
      </c>
      <c r="C23" s="18"/>
      <c r="D23" s="18"/>
      <c r="E23" s="18"/>
      <c r="F23" s="17"/>
      <c r="G23" s="23">
        <f>SUM(G21:G22)</f>
        <v>54687</v>
      </c>
      <c r="H23" s="23">
        <f>SUM(H21:H22)</f>
        <v>47800</v>
      </c>
      <c r="I23" s="28"/>
      <c r="J23" s="28"/>
      <c r="K23" s="27"/>
      <c r="L23" s="27"/>
      <c r="M23" s="27"/>
    </row>
    <row r="24" spans="2:13" ht="12.75">
      <c r="B24" s="55"/>
      <c r="C24" s="55"/>
      <c r="D24" s="55"/>
      <c r="E24" s="55"/>
      <c r="F24" s="55"/>
      <c r="G24" s="60"/>
      <c r="H24" s="60"/>
      <c r="I24" s="28"/>
      <c r="J24" s="28"/>
      <c r="K24" s="27"/>
      <c r="L24" s="27"/>
      <c r="M24" s="27"/>
    </row>
    <row r="25" spans="2:13" ht="12.75">
      <c r="B25" s="2" t="s">
        <v>14</v>
      </c>
      <c r="G25" s="1"/>
      <c r="H25" s="1"/>
      <c r="I25" s="28"/>
      <c r="J25" s="28"/>
      <c r="K25" s="27"/>
      <c r="L25" s="27"/>
      <c r="M25" s="27"/>
    </row>
    <row r="26" spans="2:13" ht="12.75">
      <c r="B26" s="2">
        <v>2212</v>
      </c>
      <c r="C26">
        <v>5021</v>
      </c>
      <c r="F26" t="s">
        <v>229</v>
      </c>
      <c r="G26" s="1">
        <v>0</v>
      </c>
      <c r="H26" s="1">
        <v>11000</v>
      </c>
      <c r="I26" s="28" t="s">
        <v>328</v>
      </c>
      <c r="J26" s="28"/>
      <c r="K26" s="27"/>
      <c r="L26" s="27"/>
      <c r="M26" s="27"/>
    </row>
    <row r="27" spans="2:13" ht="16.5" customHeight="1">
      <c r="B27" t="s">
        <v>0</v>
      </c>
      <c r="C27">
        <v>5139</v>
      </c>
      <c r="F27" t="s">
        <v>10</v>
      </c>
      <c r="G27" s="1">
        <v>647</v>
      </c>
      <c r="H27" s="1">
        <v>15000</v>
      </c>
      <c r="I27" s="44" t="s">
        <v>504</v>
      </c>
      <c r="J27" s="28"/>
      <c r="K27" s="27"/>
      <c r="L27" s="27"/>
      <c r="M27" s="27"/>
    </row>
    <row r="28" spans="3:13" ht="24">
      <c r="C28">
        <v>5169</v>
      </c>
      <c r="F28" t="s">
        <v>9</v>
      </c>
      <c r="G28" s="1">
        <v>0</v>
      </c>
      <c r="H28" s="1"/>
      <c r="I28" s="28" t="s">
        <v>372</v>
      </c>
      <c r="J28" s="28"/>
      <c r="K28" s="27"/>
      <c r="L28" s="27"/>
      <c r="M28" s="27"/>
    </row>
    <row r="29" spans="3:13" ht="24">
      <c r="C29">
        <v>5171</v>
      </c>
      <c r="F29" t="s">
        <v>15</v>
      </c>
      <c r="G29" s="59">
        <v>93937</v>
      </c>
      <c r="H29" s="57">
        <v>130000</v>
      </c>
      <c r="I29" s="28" t="s">
        <v>665</v>
      </c>
      <c r="J29" s="28"/>
      <c r="K29" s="27"/>
      <c r="L29" s="27"/>
      <c r="M29" s="27"/>
    </row>
    <row r="30" spans="3:13" ht="24">
      <c r="C30">
        <v>5901</v>
      </c>
      <c r="F30" t="s">
        <v>121</v>
      </c>
      <c r="G30" s="67">
        <v>0</v>
      </c>
      <c r="H30" s="57">
        <v>60000</v>
      </c>
      <c r="I30" s="28" t="s">
        <v>503</v>
      </c>
      <c r="J30" s="28"/>
      <c r="K30" s="27"/>
      <c r="L30" s="27"/>
      <c r="M30" s="27"/>
    </row>
    <row r="31" spans="2:13" ht="14.25" customHeight="1">
      <c r="B31" s="17">
        <v>2212</v>
      </c>
      <c r="C31" s="17"/>
      <c r="D31" s="17"/>
      <c r="E31" s="17"/>
      <c r="F31" s="17"/>
      <c r="G31" s="58">
        <f>SUM(G26:G30)</f>
        <v>94584</v>
      </c>
      <c r="H31" s="58">
        <f>SUM(H26:H30)</f>
        <v>216000</v>
      </c>
      <c r="I31" s="28"/>
      <c r="J31" s="28"/>
      <c r="K31" s="27"/>
      <c r="L31" s="27"/>
      <c r="M31" s="27"/>
    </row>
    <row r="32" spans="2:13" ht="20.25" customHeight="1">
      <c r="B32" s="2" t="s">
        <v>130</v>
      </c>
      <c r="G32" s="57"/>
      <c r="H32" s="57"/>
      <c r="I32" s="28"/>
      <c r="J32" s="28"/>
      <c r="K32" s="27"/>
      <c r="L32" s="27"/>
      <c r="M32" s="27"/>
    </row>
    <row r="33" spans="2:13" ht="12.75">
      <c r="B33">
        <v>2219</v>
      </c>
      <c r="C33">
        <v>5137</v>
      </c>
      <c r="F33" t="s">
        <v>344</v>
      </c>
      <c r="G33" s="57">
        <v>15150</v>
      </c>
      <c r="H33" s="57">
        <v>0</v>
      </c>
      <c r="I33" s="28" t="s">
        <v>398</v>
      </c>
      <c r="J33" s="28"/>
      <c r="K33" s="27"/>
      <c r="L33" s="27"/>
      <c r="M33" s="27"/>
    </row>
    <row r="34" spans="3:13" ht="12.75">
      <c r="C34">
        <v>5139</v>
      </c>
      <c r="F34" t="s">
        <v>10</v>
      </c>
      <c r="G34" s="57">
        <v>0</v>
      </c>
      <c r="H34" s="57">
        <v>0</v>
      </c>
      <c r="I34" s="28"/>
      <c r="J34" s="28"/>
      <c r="K34" s="27"/>
      <c r="L34" s="27"/>
      <c r="M34" s="27"/>
    </row>
    <row r="35" spans="3:13" ht="12.75">
      <c r="C35">
        <v>5164</v>
      </c>
      <c r="F35" t="s">
        <v>106</v>
      </c>
      <c r="G35" s="57">
        <v>268</v>
      </c>
      <c r="H35" s="57">
        <v>310</v>
      </c>
      <c r="I35" s="28" t="s">
        <v>596</v>
      </c>
      <c r="J35" s="28"/>
      <c r="K35" s="27"/>
      <c r="L35" s="27"/>
      <c r="M35" s="27"/>
    </row>
    <row r="36" spans="3:13" ht="22.5" customHeight="1">
      <c r="C36">
        <v>5169</v>
      </c>
      <c r="F36" t="s">
        <v>9</v>
      </c>
      <c r="G36" s="57">
        <v>17424</v>
      </c>
      <c r="H36" s="57">
        <v>40000</v>
      </c>
      <c r="I36" s="28" t="s">
        <v>662</v>
      </c>
      <c r="J36" s="28"/>
      <c r="K36" s="27"/>
      <c r="L36" s="27"/>
      <c r="M36" s="27"/>
    </row>
    <row r="37" spans="3:13" ht="24" customHeight="1">
      <c r="C37">
        <v>5171</v>
      </c>
      <c r="F37" t="s">
        <v>15</v>
      </c>
      <c r="G37" s="69">
        <v>1827</v>
      </c>
      <c r="H37" s="69"/>
      <c r="I37" s="28" t="s">
        <v>0</v>
      </c>
      <c r="J37" s="28"/>
      <c r="K37" s="27"/>
      <c r="L37" s="27"/>
      <c r="M37" s="27"/>
    </row>
    <row r="38" spans="3:13" ht="12.75">
      <c r="C38">
        <v>5901</v>
      </c>
      <c r="F38" t="s">
        <v>88</v>
      </c>
      <c r="G38" s="69"/>
      <c r="H38" s="69">
        <v>10000</v>
      </c>
      <c r="I38" s="28" t="s">
        <v>0</v>
      </c>
      <c r="J38" s="28"/>
      <c r="K38" s="27"/>
      <c r="L38" s="27"/>
      <c r="M38" s="27"/>
    </row>
    <row r="39" spans="2:13" ht="12.75">
      <c r="B39" s="17">
        <v>2219</v>
      </c>
      <c r="C39" s="17"/>
      <c r="D39" s="17"/>
      <c r="E39" s="17"/>
      <c r="F39" s="17"/>
      <c r="G39" s="70">
        <f>SUM(G33:G38)</f>
        <v>34669</v>
      </c>
      <c r="H39" s="70">
        <f>SUM(H33:H38)</f>
        <v>50310</v>
      </c>
      <c r="I39" s="28"/>
      <c r="J39" s="28"/>
      <c r="K39" s="27"/>
      <c r="L39" s="27"/>
      <c r="M39" s="27"/>
    </row>
    <row r="40" spans="2:13" ht="12.75">
      <c r="B40" s="17"/>
      <c r="C40" s="17"/>
      <c r="D40" s="17"/>
      <c r="E40" s="17"/>
      <c r="F40" s="17"/>
      <c r="G40" s="70"/>
      <c r="H40" s="70"/>
      <c r="I40" s="28"/>
      <c r="J40" s="28"/>
      <c r="K40" s="27"/>
      <c r="L40" s="27"/>
      <c r="M40" s="27"/>
    </row>
    <row r="41" spans="2:13" ht="12.75">
      <c r="B41" s="17" t="s">
        <v>447</v>
      </c>
      <c r="C41" s="17"/>
      <c r="D41" s="17"/>
      <c r="E41" s="17"/>
      <c r="F41" s="17"/>
      <c r="G41" s="70"/>
      <c r="H41" s="70"/>
      <c r="I41" s="28"/>
      <c r="J41" s="28"/>
      <c r="K41" s="27"/>
      <c r="L41" s="27"/>
      <c r="M41" s="27"/>
    </row>
    <row r="42" spans="2:13" ht="12.75">
      <c r="B42" s="66">
        <v>2221</v>
      </c>
      <c r="C42" s="66">
        <v>5193</v>
      </c>
      <c r="D42" s="66"/>
      <c r="E42" s="66"/>
      <c r="F42" t="s">
        <v>448</v>
      </c>
      <c r="G42" s="210">
        <v>9202</v>
      </c>
      <c r="H42" s="210">
        <v>18000</v>
      </c>
      <c r="I42" s="28" t="s">
        <v>449</v>
      </c>
      <c r="J42" s="28"/>
      <c r="K42" s="27"/>
      <c r="L42" s="27"/>
      <c r="M42" s="27"/>
    </row>
    <row r="43" spans="2:13" ht="12.75">
      <c r="B43" s="17">
        <v>2221</v>
      </c>
      <c r="C43" s="66"/>
      <c r="D43" s="66"/>
      <c r="E43" s="66"/>
      <c r="F43" s="66"/>
      <c r="G43" s="70">
        <f>SUM(G42)</f>
        <v>9202</v>
      </c>
      <c r="H43" s="70">
        <f>SUM(H42)</f>
        <v>18000</v>
      </c>
      <c r="I43" s="28"/>
      <c r="J43" s="28"/>
      <c r="K43" s="27"/>
      <c r="L43" s="27"/>
      <c r="M43" s="27"/>
    </row>
    <row r="44" spans="2:13" ht="12.75">
      <c r="B44" s="66"/>
      <c r="C44" s="66"/>
      <c r="D44" s="66"/>
      <c r="E44" s="66"/>
      <c r="F44" s="66"/>
      <c r="G44" s="67"/>
      <c r="H44" s="67"/>
      <c r="I44" s="28"/>
      <c r="J44" s="28"/>
      <c r="K44" s="27"/>
      <c r="L44" s="27"/>
      <c r="M44" s="27"/>
    </row>
    <row r="45" spans="2:13" ht="12.75">
      <c r="B45" s="17" t="s">
        <v>210</v>
      </c>
      <c r="C45" s="17"/>
      <c r="D45" s="17"/>
      <c r="E45" s="17"/>
      <c r="F45" s="17"/>
      <c r="G45" s="58"/>
      <c r="H45" s="58"/>
      <c r="I45" s="28"/>
      <c r="J45" s="28"/>
      <c r="K45" s="27"/>
      <c r="L45" s="27"/>
      <c r="M45" s="27"/>
    </row>
    <row r="46" spans="2:13" ht="24">
      <c r="B46" s="17">
        <v>2321</v>
      </c>
      <c r="C46" s="18">
        <v>5169</v>
      </c>
      <c r="D46" s="17"/>
      <c r="E46" s="17"/>
      <c r="F46" t="s">
        <v>148</v>
      </c>
      <c r="G46" s="59">
        <v>0</v>
      </c>
      <c r="H46" s="59">
        <v>8000</v>
      </c>
      <c r="I46" s="28" t="s">
        <v>341</v>
      </c>
      <c r="J46" s="28"/>
      <c r="K46" s="27"/>
      <c r="L46" s="27"/>
      <c r="M46" s="27"/>
    </row>
    <row r="47" spans="2:13" ht="12.75">
      <c r="B47" s="17">
        <v>2321</v>
      </c>
      <c r="C47" s="66"/>
      <c r="D47" s="17"/>
      <c r="E47" s="17"/>
      <c r="F47" s="22"/>
      <c r="G47" s="58">
        <f>SUM(G46:G46)</f>
        <v>0</v>
      </c>
      <c r="H47" s="58">
        <f>SUM(H46:H46)</f>
        <v>8000</v>
      </c>
      <c r="I47" s="28"/>
      <c r="J47" s="28"/>
      <c r="K47" s="27"/>
      <c r="L47" s="27"/>
      <c r="M47" s="27"/>
    </row>
    <row r="48" spans="2:13" ht="12.75">
      <c r="B48" s="17"/>
      <c r="C48" s="17"/>
      <c r="D48" s="17"/>
      <c r="E48" s="17"/>
      <c r="F48" s="17"/>
      <c r="G48" s="23"/>
      <c r="H48" s="23"/>
      <c r="I48" s="28"/>
      <c r="J48" s="28"/>
      <c r="K48" s="27"/>
      <c r="L48" s="27"/>
      <c r="M48" s="27"/>
    </row>
    <row r="49" spans="2:13" ht="12.75">
      <c r="B49" s="2" t="s">
        <v>16</v>
      </c>
      <c r="G49" s="1"/>
      <c r="H49" s="1"/>
      <c r="I49" s="28"/>
      <c r="J49" s="28"/>
      <c r="K49" s="27"/>
      <c r="L49" s="27"/>
      <c r="M49" s="27"/>
    </row>
    <row r="50" spans="2:13" ht="24">
      <c r="B50" s="2">
        <v>2333</v>
      </c>
      <c r="C50">
        <v>5169</v>
      </c>
      <c r="F50" t="s">
        <v>9</v>
      </c>
      <c r="G50" s="57">
        <v>11437</v>
      </c>
      <c r="H50" s="57">
        <v>30000</v>
      </c>
      <c r="I50" s="28" t="s">
        <v>345</v>
      </c>
      <c r="J50" s="28"/>
      <c r="K50" s="27"/>
      <c r="L50" s="27"/>
      <c r="M50" s="27"/>
    </row>
    <row r="51" spans="3:13" ht="12.75">
      <c r="C51">
        <v>5901</v>
      </c>
      <c r="F51" t="s">
        <v>88</v>
      </c>
      <c r="G51" s="57"/>
      <c r="H51" s="57">
        <v>10000</v>
      </c>
      <c r="I51" s="28"/>
      <c r="J51" s="28"/>
      <c r="K51" s="27"/>
      <c r="L51" s="27"/>
      <c r="M51" s="27"/>
    </row>
    <row r="52" spans="2:13" ht="12.75">
      <c r="B52" s="17">
        <v>2333</v>
      </c>
      <c r="C52" s="17"/>
      <c r="D52" s="17"/>
      <c r="E52" s="17"/>
      <c r="F52" s="17"/>
      <c r="G52" s="58">
        <f>SUM(G50:G51)</f>
        <v>11437</v>
      </c>
      <c r="H52" s="58">
        <f>SUM(H50:H51)</f>
        <v>40000</v>
      </c>
      <c r="I52" s="28"/>
      <c r="J52" s="28"/>
      <c r="K52" s="27"/>
      <c r="L52" s="27"/>
      <c r="M52" s="27"/>
    </row>
    <row r="53" spans="7:13" ht="12.75">
      <c r="G53" s="57"/>
      <c r="H53" s="57"/>
      <c r="I53" s="28"/>
      <c r="J53" s="28"/>
      <c r="K53" s="27"/>
      <c r="L53" s="27"/>
      <c r="M53" s="27"/>
    </row>
    <row r="54" spans="2:16" ht="12.75">
      <c r="B54" s="2" t="s">
        <v>21</v>
      </c>
      <c r="G54" s="57"/>
      <c r="H54" s="57"/>
      <c r="I54" s="28"/>
      <c r="J54" s="28"/>
      <c r="K54" s="32"/>
      <c r="L54" s="30"/>
      <c r="M54" s="27"/>
      <c r="N54" s="6"/>
      <c r="O54" s="6"/>
      <c r="P54" s="6"/>
    </row>
    <row r="55" spans="2:16" ht="12.75">
      <c r="B55" s="2">
        <v>3113</v>
      </c>
      <c r="C55">
        <v>5137</v>
      </c>
      <c r="F55" t="s">
        <v>269</v>
      </c>
      <c r="G55" s="57">
        <v>18007</v>
      </c>
      <c r="H55" s="57">
        <v>0</v>
      </c>
      <c r="I55" s="38" t="s">
        <v>402</v>
      </c>
      <c r="J55" s="28"/>
      <c r="K55" s="32"/>
      <c r="L55" s="30"/>
      <c r="M55" s="27"/>
      <c r="N55" s="6"/>
      <c r="O55" s="6"/>
      <c r="P55" s="6"/>
    </row>
    <row r="56" spans="2:16" ht="12.75">
      <c r="B56" s="2"/>
      <c r="C56">
        <v>5139</v>
      </c>
      <c r="F56" t="s">
        <v>39</v>
      </c>
      <c r="G56" s="57">
        <v>7537</v>
      </c>
      <c r="H56" s="57">
        <v>10000</v>
      </c>
      <c r="I56" s="38" t="s">
        <v>295</v>
      </c>
      <c r="J56" s="28"/>
      <c r="K56" s="32"/>
      <c r="L56" s="30"/>
      <c r="M56" s="27"/>
      <c r="N56" s="6"/>
      <c r="O56" s="6"/>
      <c r="P56" s="6"/>
    </row>
    <row r="57" spans="2:16" ht="24">
      <c r="B57" s="2" t="s">
        <v>0</v>
      </c>
      <c r="C57">
        <v>5169</v>
      </c>
      <c r="F57" t="s">
        <v>103</v>
      </c>
      <c r="G57" s="57">
        <v>36052</v>
      </c>
      <c r="H57" s="57">
        <v>32000</v>
      </c>
      <c r="I57" s="38" t="s">
        <v>505</v>
      </c>
      <c r="J57" s="28"/>
      <c r="K57" s="32"/>
      <c r="L57" s="30"/>
      <c r="M57" s="27"/>
      <c r="N57" s="6"/>
      <c r="O57" s="6"/>
      <c r="P57" s="6"/>
    </row>
    <row r="58" spans="2:16" ht="12.75">
      <c r="B58" s="2"/>
      <c r="C58">
        <v>5169</v>
      </c>
      <c r="E58">
        <v>41</v>
      </c>
      <c r="F58" t="s">
        <v>103</v>
      </c>
      <c r="G58" s="57">
        <v>10225</v>
      </c>
      <c r="H58" s="57">
        <v>14000</v>
      </c>
      <c r="I58" s="38" t="s">
        <v>363</v>
      </c>
      <c r="J58" s="28"/>
      <c r="K58" s="32"/>
      <c r="L58" s="30"/>
      <c r="M58" s="27"/>
      <c r="N58" s="6"/>
      <c r="O58" s="6"/>
      <c r="P58" s="6"/>
    </row>
    <row r="59" spans="2:16" ht="12.75">
      <c r="B59" s="2"/>
      <c r="C59">
        <v>5169</v>
      </c>
      <c r="E59">
        <v>42</v>
      </c>
      <c r="F59" t="s">
        <v>103</v>
      </c>
      <c r="G59" s="57">
        <v>10469</v>
      </c>
      <c r="H59" s="57">
        <v>0</v>
      </c>
      <c r="I59" s="38" t="s">
        <v>369</v>
      </c>
      <c r="J59" s="28"/>
      <c r="K59" s="32"/>
      <c r="L59" s="30"/>
      <c r="M59" s="27"/>
      <c r="N59" s="6"/>
      <c r="O59" s="6"/>
      <c r="P59" s="6"/>
    </row>
    <row r="60" spans="2:16" ht="12.75">
      <c r="B60" s="2"/>
      <c r="C60">
        <v>5169</v>
      </c>
      <c r="E60">
        <v>43</v>
      </c>
      <c r="F60" t="s">
        <v>103</v>
      </c>
      <c r="G60" s="57">
        <v>3848</v>
      </c>
      <c r="H60" s="57">
        <v>4000</v>
      </c>
      <c r="I60" s="38" t="s">
        <v>364</v>
      </c>
      <c r="J60" s="28"/>
      <c r="K60" s="32"/>
      <c r="L60" s="30"/>
      <c r="M60" s="27"/>
      <c r="N60" s="6"/>
      <c r="O60" s="6"/>
      <c r="P60" s="6"/>
    </row>
    <row r="61" spans="2:16" ht="12.75">
      <c r="B61" s="2"/>
      <c r="C61">
        <v>5169</v>
      </c>
      <c r="E61">
        <v>44</v>
      </c>
      <c r="F61" t="s">
        <v>361</v>
      </c>
      <c r="G61" s="57">
        <v>0</v>
      </c>
      <c r="H61" s="57">
        <v>3500</v>
      </c>
      <c r="I61" s="38" t="s">
        <v>362</v>
      </c>
      <c r="J61" s="28"/>
      <c r="K61" s="32"/>
      <c r="L61" s="30"/>
      <c r="M61" s="27"/>
      <c r="N61" s="6"/>
      <c r="O61" s="6"/>
      <c r="P61" s="6"/>
    </row>
    <row r="62" spans="2:16" ht="15" customHeight="1">
      <c r="B62" s="18"/>
      <c r="C62">
        <v>5171</v>
      </c>
      <c r="F62" t="s">
        <v>15</v>
      </c>
      <c r="G62" s="57">
        <v>23763</v>
      </c>
      <c r="H62" s="57">
        <v>10000</v>
      </c>
      <c r="I62" s="38" t="s">
        <v>666</v>
      </c>
      <c r="J62" s="28"/>
      <c r="K62" s="32"/>
      <c r="L62" s="30"/>
      <c r="M62" s="27"/>
      <c r="N62" s="6"/>
      <c r="O62" s="6"/>
      <c r="P62" s="6"/>
    </row>
    <row r="63" spans="3:16" ht="12.75">
      <c r="C63">
        <v>5331</v>
      </c>
      <c r="E63">
        <v>31</v>
      </c>
      <c r="F63" t="s">
        <v>108</v>
      </c>
      <c r="G63" s="57">
        <v>1014200</v>
      </c>
      <c r="H63" s="57">
        <v>906541</v>
      </c>
      <c r="I63" s="38" t="s">
        <v>153</v>
      </c>
      <c r="J63" s="28"/>
      <c r="K63" s="32"/>
      <c r="L63" s="30"/>
      <c r="M63" s="27"/>
      <c r="N63" s="6"/>
      <c r="O63" s="6"/>
      <c r="P63" s="6"/>
    </row>
    <row r="64" spans="3:16" ht="14.25" customHeight="1">
      <c r="C64">
        <v>5901</v>
      </c>
      <c r="F64" t="s">
        <v>147</v>
      </c>
      <c r="G64" s="57">
        <v>0</v>
      </c>
      <c r="H64" s="57">
        <v>30000</v>
      </c>
      <c r="I64" s="28" t="s">
        <v>663</v>
      </c>
      <c r="J64" s="28"/>
      <c r="K64" s="32"/>
      <c r="L64" s="30"/>
      <c r="M64" s="27"/>
      <c r="N64" s="6"/>
      <c r="O64" s="6"/>
      <c r="P64" s="6"/>
    </row>
    <row r="65" spans="2:16" ht="14.25" customHeight="1">
      <c r="B65" s="17">
        <v>3113</v>
      </c>
      <c r="D65" s="17"/>
      <c r="E65" s="17"/>
      <c r="F65" s="17"/>
      <c r="G65" s="58">
        <f>SUM(G55:G64)</f>
        <v>1124101</v>
      </c>
      <c r="H65" s="58">
        <f>SUM(H55:H64)</f>
        <v>1010041</v>
      </c>
      <c r="I65" s="28"/>
      <c r="J65" s="28"/>
      <c r="K65" s="32"/>
      <c r="L65" s="30"/>
      <c r="M65" s="27"/>
      <c r="N65" s="6"/>
      <c r="O65" s="6"/>
      <c r="P65" s="6"/>
    </row>
    <row r="66" spans="7:16" ht="12.75">
      <c r="G66" s="1"/>
      <c r="H66" s="1"/>
      <c r="I66" s="28"/>
      <c r="J66" s="28"/>
      <c r="K66" s="31"/>
      <c r="L66" s="31"/>
      <c r="M66" s="27"/>
      <c r="O66" s="4"/>
      <c r="P66" s="8"/>
    </row>
    <row r="67" spans="2:15" ht="12.75">
      <c r="B67" s="17" t="s">
        <v>109</v>
      </c>
      <c r="C67" s="17"/>
      <c r="D67" s="17"/>
      <c r="E67" s="17"/>
      <c r="G67" s="1"/>
      <c r="H67" s="1"/>
      <c r="I67" s="28"/>
      <c r="J67" s="28"/>
      <c r="K67" s="32"/>
      <c r="L67" s="30"/>
      <c r="M67" s="31"/>
      <c r="N67" s="6"/>
      <c r="O67" s="7"/>
    </row>
    <row r="68" spans="2:15" ht="12.75">
      <c r="B68" s="18">
        <v>3114</v>
      </c>
      <c r="C68" s="18">
        <v>5213</v>
      </c>
      <c r="D68" s="18"/>
      <c r="E68" s="18"/>
      <c r="F68" s="18" t="s">
        <v>110</v>
      </c>
      <c r="G68" s="1">
        <v>5000</v>
      </c>
      <c r="H68" s="1">
        <v>0</v>
      </c>
      <c r="I68" s="28" t="s">
        <v>290</v>
      </c>
      <c r="J68" s="28"/>
      <c r="K68" s="32"/>
      <c r="L68" s="30"/>
      <c r="M68" s="27"/>
      <c r="N68" s="4"/>
      <c r="O68" s="5"/>
    </row>
    <row r="69" spans="2:15" ht="12.75">
      <c r="B69" s="17">
        <v>3114</v>
      </c>
      <c r="C69" s="17"/>
      <c r="D69" s="17"/>
      <c r="E69" s="17"/>
      <c r="F69" s="17"/>
      <c r="G69" s="23">
        <f>SUM(G68:G68)</f>
        <v>5000</v>
      </c>
      <c r="H69" s="23">
        <f>SUM(H68:H68)</f>
        <v>0</v>
      </c>
      <c r="I69" s="28"/>
      <c r="J69" s="28"/>
      <c r="K69" s="32"/>
      <c r="L69" s="30"/>
      <c r="M69" s="27"/>
      <c r="N69" s="4"/>
      <c r="O69" s="5"/>
    </row>
    <row r="70" spans="7:13" ht="12.75">
      <c r="G70" s="1"/>
      <c r="H70" s="1"/>
      <c r="I70" s="28"/>
      <c r="J70" s="28"/>
      <c r="K70" s="27"/>
      <c r="L70" s="27"/>
      <c r="M70" s="27"/>
    </row>
    <row r="71" spans="2:13" ht="12.75">
      <c r="B71" s="2" t="s">
        <v>30</v>
      </c>
      <c r="G71" s="1"/>
      <c r="H71" s="1"/>
      <c r="I71" s="28"/>
      <c r="J71" s="28"/>
      <c r="K71" s="27"/>
      <c r="L71" s="27"/>
      <c r="M71" s="27"/>
    </row>
    <row r="72" spans="2:13" ht="12.75">
      <c r="B72" s="18">
        <v>3314</v>
      </c>
      <c r="C72">
        <v>5021</v>
      </c>
      <c r="F72" t="s">
        <v>17</v>
      </c>
      <c r="G72" s="57">
        <v>45000</v>
      </c>
      <c r="H72" s="57">
        <v>47000</v>
      </c>
      <c r="I72" s="38" t="s">
        <v>509</v>
      </c>
      <c r="J72" s="28"/>
      <c r="K72" s="27"/>
      <c r="L72" s="27"/>
      <c r="M72" s="27"/>
    </row>
    <row r="73" spans="2:13" ht="12.75">
      <c r="B73" s="18"/>
      <c r="C73">
        <v>5031</v>
      </c>
      <c r="F73" t="s">
        <v>31</v>
      </c>
      <c r="G73" s="57">
        <v>3375</v>
      </c>
      <c r="H73" s="57">
        <v>3600</v>
      </c>
      <c r="I73" s="38" t="s">
        <v>0</v>
      </c>
      <c r="J73" s="28"/>
      <c r="K73" s="27"/>
      <c r="L73" s="27"/>
      <c r="M73" s="27"/>
    </row>
    <row r="74" spans="2:13" ht="12.75">
      <c r="B74" s="18"/>
      <c r="C74">
        <v>5032</v>
      </c>
      <c r="F74" t="s">
        <v>122</v>
      </c>
      <c r="G74" s="57">
        <v>1215</v>
      </c>
      <c r="H74" s="57">
        <v>1350</v>
      </c>
      <c r="I74" s="38"/>
      <c r="J74" s="28"/>
      <c r="K74" s="27"/>
      <c r="L74" s="27"/>
      <c r="M74" s="27"/>
    </row>
    <row r="75" spans="3:13" ht="12.75">
      <c r="C75">
        <v>5136</v>
      </c>
      <c r="F75" t="s">
        <v>18</v>
      </c>
      <c r="G75" s="1">
        <v>11656</v>
      </c>
      <c r="H75" s="1">
        <v>10000</v>
      </c>
      <c r="I75" s="28"/>
      <c r="J75" s="28"/>
      <c r="K75" s="27"/>
      <c r="L75" s="27"/>
      <c r="M75" s="27"/>
    </row>
    <row r="76" spans="3:13" ht="12.75">
      <c r="C76">
        <v>5137</v>
      </c>
      <c r="F76" t="s">
        <v>507</v>
      </c>
      <c r="G76" s="1">
        <v>0</v>
      </c>
      <c r="H76" s="1">
        <v>20000</v>
      </c>
      <c r="I76" s="28" t="s">
        <v>508</v>
      </c>
      <c r="J76" s="28"/>
      <c r="K76" s="27"/>
      <c r="L76" s="27"/>
      <c r="M76" s="27"/>
    </row>
    <row r="77" spans="3:13" ht="12.75">
      <c r="C77">
        <v>5139</v>
      </c>
      <c r="F77" t="s">
        <v>32</v>
      </c>
      <c r="G77" s="1">
        <v>1548</v>
      </c>
      <c r="H77" s="1">
        <v>500</v>
      </c>
      <c r="I77" s="28" t="s">
        <v>0</v>
      </c>
      <c r="J77" s="28"/>
      <c r="K77" s="27"/>
      <c r="L77" s="27"/>
      <c r="M77" s="27"/>
    </row>
    <row r="78" spans="3:13" ht="12.75">
      <c r="C78">
        <v>5161</v>
      </c>
      <c r="F78" t="s">
        <v>19</v>
      </c>
      <c r="G78" s="1">
        <v>52</v>
      </c>
      <c r="H78" s="1">
        <v>100</v>
      </c>
      <c r="I78" s="28"/>
      <c r="J78" s="28"/>
      <c r="K78" s="27"/>
      <c r="L78" s="27"/>
      <c r="M78" s="27"/>
    </row>
    <row r="79" spans="3:13" ht="12.75">
      <c r="C79">
        <v>5162</v>
      </c>
      <c r="F79" s="22" t="s">
        <v>203</v>
      </c>
      <c r="G79" s="57">
        <v>12918</v>
      </c>
      <c r="H79" s="57">
        <v>13000</v>
      </c>
      <c r="I79" s="28" t="s">
        <v>212</v>
      </c>
      <c r="J79" s="28"/>
      <c r="K79" s="27"/>
      <c r="L79" s="27"/>
      <c r="M79" s="27"/>
    </row>
    <row r="80" spans="3:13" ht="12.75">
      <c r="C80">
        <v>5168</v>
      </c>
      <c r="F80" s="22" t="s">
        <v>458</v>
      </c>
      <c r="G80" s="57">
        <v>2434</v>
      </c>
      <c r="H80" s="57">
        <v>2500</v>
      </c>
      <c r="I80" s="28"/>
      <c r="J80" s="28"/>
      <c r="K80" s="27"/>
      <c r="L80" s="27"/>
      <c r="M80" s="27"/>
    </row>
    <row r="81" spans="3:13" ht="12.75">
      <c r="C81">
        <v>5901</v>
      </c>
      <c r="F81" t="s">
        <v>70</v>
      </c>
      <c r="G81" s="57">
        <v>0</v>
      </c>
      <c r="H81" s="57">
        <v>2000</v>
      </c>
      <c r="I81" s="28" t="s">
        <v>0</v>
      </c>
      <c r="J81" s="28"/>
      <c r="K81" s="27"/>
      <c r="L81" s="27"/>
      <c r="M81" s="27"/>
    </row>
    <row r="82" spans="1:13" ht="12.75">
      <c r="A82" s="17"/>
      <c r="B82" s="17">
        <v>3314</v>
      </c>
      <c r="C82" s="17"/>
      <c r="D82" s="17"/>
      <c r="E82" s="17"/>
      <c r="F82" s="17"/>
      <c r="G82" s="58">
        <f>SUM(G72:G81)</f>
        <v>78198</v>
      </c>
      <c r="H82" s="58">
        <f>SUM(H72:H81)</f>
        <v>100050</v>
      </c>
      <c r="I82" s="28"/>
      <c r="J82" s="28"/>
      <c r="K82" s="27"/>
      <c r="L82" s="27"/>
      <c r="M82" s="27"/>
    </row>
    <row r="83" spans="1:13" ht="12.75">
      <c r="A83" s="17"/>
      <c r="B83" s="17"/>
      <c r="C83" s="17"/>
      <c r="D83" s="17"/>
      <c r="E83" s="17"/>
      <c r="F83" s="17"/>
      <c r="G83" s="58"/>
      <c r="H83" s="58"/>
      <c r="I83" s="28"/>
      <c r="J83" s="28"/>
      <c r="K83" s="27"/>
      <c r="L83" s="27"/>
      <c r="M83" s="27"/>
    </row>
    <row r="84" spans="1:13" ht="12.75">
      <c r="A84" s="17"/>
      <c r="B84" s="17" t="s">
        <v>459</v>
      </c>
      <c r="C84" s="17"/>
      <c r="D84" s="17"/>
      <c r="E84" s="17"/>
      <c r="F84" s="17"/>
      <c r="G84" s="58"/>
      <c r="H84" s="58"/>
      <c r="I84" s="28"/>
      <c r="J84" s="28"/>
      <c r="K84" s="27"/>
      <c r="L84" s="27"/>
      <c r="M84" s="27"/>
    </row>
    <row r="85" spans="1:13" ht="12.75">
      <c r="A85" s="17"/>
      <c r="B85" s="66">
        <v>3319</v>
      </c>
      <c r="C85" s="66">
        <v>5021</v>
      </c>
      <c r="D85" s="66"/>
      <c r="E85" s="66"/>
      <c r="F85" t="s">
        <v>17</v>
      </c>
      <c r="G85" s="67">
        <v>0</v>
      </c>
      <c r="H85" s="67">
        <v>6500</v>
      </c>
      <c r="I85" s="28" t="s">
        <v>460</v>
      </c>
      <c r="J85" s="28"/>
      <c r="K85" s="27"/>
      <c r="L85" s="27"/>
      <c r="M85" s="27"/>
    </row>
    <row r="86" spans="1:13" ht="12.75">
      <c r="A86" s="17"/>
      <c r="B86" s="66"/>
      <c r="C86" s="66">
        <v>5169</v>
      </c>
      <c r="D86" s="66"/>
      <c r="E86" s="66"/>
      <c r="F86" t="s">
        <v>103</v>
      </c>
      <c r="G86" s="67">
        <v>1670</v>
      </c>
      <c r="H86" s="67"/>
      <c r="I86" s="28" t="s">
        <v>597</v>
      </c>
      <c r="J86" s="28"/>
      <c r="K86" s="27"/>
      <c r="L86" s="27"/>
      <c r="M86" s="27"/>
    </row>
    <row r="87" spans="1:13" ht="12.75">
      <c r="A87" s="17"/>
      <c r="B87" t="s">
        <v>0</v>
      </c>
      <c r="C87" s="66">
        <v>5213</v>
      </c>
      <c r="D87" s="66"/>
      <c r="E87" s="66"/>
      <c r="F87" t="s">
        <v>461</v>
      </c>
      <c r="G87" s="67">
        <v>8000</v>
      </c>
      <c r="H87" s="67">
        <v>0</v>
      </c>
      <c r="I87" s="28" t="s">
        <v>462</v>
      </c>
      <c r="J87" s="28"/>
      <c r="K87" s="27"/>
      <c r="L87" s="27"/>
      <c r="M87" s="27"/>
    </row>
    <row r="88" spans="1:13" ht="12.75">
      <c r="A88" s="17" t="s">
        <v>0</v>
      </c>
      <c r="B88" s="17">
        <v>3319</v>
      </c>
      <c r="C88" s="17"/>
      <c r="D88" s="17"/>
      <c r="E88" s="17"/>
      <c r="F88" s="17"/>
      <c r="G88" s="58">
        <f>SUM(G85:G87)</f>
        <v>9670</v>
      </c>
      <c r="H88" s="58">
        <f>SUM(H85:H87)</f>
        <v>6500</v>
      </c>
      <c r="I88" s="28"/>
      <c r="J88" s="28"/>
      <c r="K88" s="27"/>
      <c r="L88" s="27"/>
      <c r="M88" s="27"/>
    </row>
    <row r="89" spans="1:13" ht="12.75">
      <c r="A89" s="17"/>
      <c r="B89" s="66"/>
      <c r="C89" s="66"/>
      <c r="D89" s="66"/>
      <c r="E89" s="66"/>
      <c r="F89" s="66"/>
      <c r="G89" s="67"/>
      <c r="H89" s="67"/>
      <c r="I89" s="28"/>
      <c r="J89" s="28"/>
      <c r="K89" s="27"/>
      <c r="L89" s="27"/>
      <c r="M89" s="27"/>
    </row>
    <row r="90" spans="2:19" ht="12.75">
      <c r="B90" s="2" t="s">
        <v>131</v>
      </c>
      <c r="G90" s="57"/>
      <c r="H90" s="57"/>
      <c r="I90" s="28"/>
      <c r="J90" s="33"/>
      <c r="K90" s="34"/>
      <c r="L90" s="34"/>
      <c r="M90" s="34"/>
      <c r="N90" s="13"/>
      <c r="O90" s="13"/>
      <c r="P90" s="14"/>
      <c r="Q90" s="14"/>
      <c r="R90" s="15"/>
      <c r="S90" s="15"/>
    </row>
    <row r="91" spans="2:19" ht="12.75">
      <c r="B91">
        <v>3326</v>
      </c>
      <c r="C91">
        <v>5139</v>
      </c>
      <c r="F91" t="s">
        <v>10</v>
      </c>
      <c r="G91" s="57">
        <v>760</v>
      </c>
      <c r="H91" s="57">
        <v>1000</v>
      </c>
      <c r="I91" s="28" t="s">
        <v>149</v>
      </c>
      <c r="J91" s="33"/>
      <c r="K91" s="34"/>
      <c r="L91" s="34"/>
      <c r="M91" s="34"/>
      <c r="N91" s="13"/>
      <c r="O91" s="13"/>
      <c r="P91" s="15"/>
      <c r="Q91" s="15"/>
      <c r="R91" s="14"/>
      <c r="S91" s="14"/>
    </row>
    <row r="92" spans="2:19" ht="12.75">
      <c r="B92" s="17">
        <v>3326</v>
      </c>
      <c r="C92" s="17"/>
      <c r="D92" s="17"/>
      <c r="E92" s="17"/>
      <c r="F92" s="17"/>
      <c r="G92" s="58">
        <f>SUM(G91)</f>
        <v>760</v>
      </c>
      <c r="H92" s="58">
        <f>SUM(H91)</f>
        <v>1000</v>
      </c>
      <c r="I92" s="28"/>
      <c r="J92" s="33"/>
      <c r="K92" s="34"/>
      <c r="L92" s="34"/>
      <c r="M92" s="34"/>
      <c r="N92" s="13"/>
      <c r="O92" s="13"/>
      <c r="P92" s="15"/>
      <c r="Q92" s="15"/>
      <c r="R92" s="14"/>
      <c r="S92" s="14"/>
    </row>
    <row r="93" spans="2:19" ht="12.75">
      <c r="B93" s="17"/>
      <c r="C93" s="17"/>
      <c r="D93" s="17"/>
      <c r="E93" s="17"/>
      <c r="F93" s="17"/>
      <c r="G93" s="58"/>
      <c r="H93" s="58"/>
      <c r="I93" s="28"/>
      <c r="J93" s="33"/>
      <c r="K93" s="34"/>
      <c r="L93" s="34"/>
      <c r="M93" s="34"/>
      <c r="N93" s="13"/>
      <c r="O93" s="13"/>
      <c r="P93" s="15"/>
      <c r="Q93" s="15"/>
      <c r="R93" s="14"/>
      <c r="S93" s="14"/>
    </row>
    <row r="94" spans="2:19" ht="12.75">
      <c r="B94" s="2" t="s">
        <v>35</v>
      </c>
      <c r="G94" s="57"/>
      <c r="H94" s="57"/>
      <c r="I94" s="28"/>
      <c r="J94" s="33"/>
      <c r="K94" s="34"/>
      <c r="L94" s="34"/>
      <c r="M94" s="34"/>
      <c r="N94" s="13"/>
      <c r="O94" s="13"/>
      <c r="P94" s="15"/>
      <c r="Q94" s="15"/>
      <c r="R94" s="14"/>
      <c r="S94" s="14"/>
    </row>
    <row r="95" spans="2:19" ht="12.75">
      <c r="B95">
        <v>3341</v>
      </c>
      <c r="C95">
        <v>5171</v>
      </c>
      <c r="F95" t="s">
        <v>15</v>
      </c>
      <c r="G95" s="57">
        <v>28437</v>
      </c>
      <c r="H95" s="57">
        <v>30000</v>
      </c>
      <c r="I95" s="28" t="s">
        <v>510</v>
      </c>
      <c r="J95" s="33"/>
      <c r="K95" s="34"/>
      <c r="L95" s="34"/>
      <c r="M95" s="34"/>
      <c r="N95" s="13"/>
      <c r="O95" s="13"/>
      <c r="P95" s="15"/>
      <c r="Q95" s="15"/>
      <c r="R95" s="14"/>
      <c r="S95" s="14"/>
    </row>
    <row r="96" spans="3:19" ht="14.25" customHeight="1">
      <c r="C96">
        <v>5901</v>
      </c>
      <c r="F96" t="s">
        <v>88</v>
      </c>
      <c r="G96" s="57">
        <v>0</v>
      </c>
      <c r="H96" s="57">
        <v>20000</v>
      </c>
      <c r="I96" s="28" t="s">
        <v>194</v>
      </c>
      <c r="J96" s="33"/>
      <c r="K96" s="34"/>
      <c r="L96" s="34"/>
      <c r="M96" s="34"/>
      <c r="N96" s="13"/>
      <c r="O96" s="13"/>
      <c r="P96" s="15"/>
      <c r="Q96" s="15"/>
      <c r="R96" s="14"/>
      <c r="S96" s="14"/>
    </row>
    <row r="97" spans="2:19" ht="12.75">
      <c r="B97" s="17">
        <v>3341</v>
      </c>
      <c r="C97" s="17"/>
      <c r="D97" s="17"/>
      <c r="E97" s="17"/>
      <c r="F97" s="17"/>
      <c r="G97" s="23">
        <f>SUM(G95:G96)</f>
        <v>28437</v>
      </c>
      <c r="H97" s="23">
        <f>SUM(H95:H96)</f>
        <v>50000</v>
      </c>
      <c r="I97" s="28"/>
      <c r="J97" s="33"/>
      <c r="K97" s="34"/>
      <c r="L97" s="34"/>
      <c r="M97" s="34"/>
      <c r="N97" s="13"/>
      <c r="O97" s="13"/>
      <c r="P97" s="15"/>
      <c r="Q97" s="15"/>
      <c r="R97" s="14"/>
      <c r="S97" s="14"/>
    </row>
    <row r="98" spans="7:19" ht="5.25" customHeight="1">
      <c r="G98" s="1"/>
      <c r="H98" s="1"/>
      <c r="I98" s="28"/>
      <c r="J98" s="33"/>
      <c r="K98" s="34"/>
      <c r="L98" s="34"/>
      <c r="M98" s="34"/>
      <c r="N98" s="13"/>
      <c r="O98" s="13"/>
      <c r="P98" s="14"/>
      <c r="Q98" s="14"/>
      <c r="R98" s="15"/>
      <c r="S98" s="15"/>
    </row>
    <row r="99" spans="2:19" ht="12.75">
      <c r="B99" s="2" t="s">
        <v>123</v>
      </c>
      <c r="G99" s="1"/>
      <c r="H99" s="1"/>
      <c r="I99" s="28" t="s">
        <v>0</v>
      </c>
      <c r="J99" s="33"/>
      <c r="K99" s="34"/>
      <c r="L99" s="34"/>
      <c r="M99" s="34"/>
      <c r="N99" s="13"/>
      <c r="O99" s="13"/>
      <c r="P99" s="15"/>
      <c r="Q99" s="15"/>
      <c r="R99" s="14"/>
      <c r="S99" s="14"/>
    </row>
    <row r="100" spans="2:19" ht="12.75">
      <c r="B100">
        <v>3349</v>
      </c>
      <c r="C100">
        <v>5161</v>
      </c>
      <c r="F100" t="s">
        <v>19</v>
      </c>
      <c r="G100" s="1">
        <v>4763</v>
      </c>
      <c r="H100" s="1">
        <v>5000</v>
      </c>
      <c r="I100" s="28" t="s">
        <v>132</v>
      </c>
      <c r="J100" s="33"/>
      <c r="K100" s="34"/>
      <c r="L100" s="34"/>
      <c r="M100" s="34"/>
      <c r="N100" s="13"/>
      <c r="O100" s="13"/>
      <c r="P100" s="15"/>
      <c r="Q100" s="15"/>
      <c r="R100" s="14"/>
      <c r="S100" s="14"/>
    </row>
    <row r="101" spans="3:19" ht="12.75">
      <c r="C101">
        <v>5169</v>
      </c>
      <c r="F101" t="s">
        <v>9</v>
      </c>
      <c r="G101" s="1">
        <v>81329</v>
      </c>
      <c r="H101" s="1">
        <v>85000</v>
      </c>
      <c r="I101" s="28" t="s">
        <v>155</v>
      </c>
      <c r="J101" s="33"/>
      <c r="K101" s="34"/>
      <c r="L101" s="34"/>
      <c r="M101" s="34"/>
      <c r="N101" s="13"/>
      <c r="O101" s="13"/>
      <c r="P101" s="15"/>
      <c r="Q101" s="15"/>
      <c r="R101" s="14"/>
      <c r="S101" s="14"/>
    </row>
    <row r="102" spans="2:19" ht="12.75">
      <c r="B102" s="17">
        <v>3349</v>
      </c>
      <c r="C102" s="17"/>
      <c r="D102" s="17"/>
      <c r="E102" s="17"/>
      <c r="F102" s="17"/>
      <c r="G102" s="23">
        <f>SUM(G100:G101)</f>
        <v>86092</v>
      </c>
      <c r="H102" s="23">
        <f>SUM(H100:H101)</f>
        <v>90000</v>
      </c>
      <c r="I102" s="28"/>
      <c r="J102" s="33"/>
      <c r="K102" s="34"/>
      <c r="L102" s="34"/>
      <c r="M102" s="34"/>
      <c r="N102" s="13"/>
      <c r="O102" s="13"/>
      <c r="P102" s="15"/>
      <c r="Q102" s="15"/>
      <c r="R102" s="14"/>
      <c r="S102" s="14"/>
    </row>
    <row r="103" spans="2:19" ht="12.75">
      <c r="B103" s="17"/>
      <c r="C103" s="17"/>
      <c r="D103" s="17"/>
      <c r="E103" s="17"/>
      <c r="F103" s="17"/>
      <c r="G103" s="23"/>
      <c r="H103" s="23"/>
      <c r="I103" s="28"/>
      <c r="J103" s="33"/>
      <c r="K103" s="34"/>
      <c r="L103" s="34"/>
      <c r="M103" s="34"/>
      <c r="N103" s="13"/>
      <c r="O103" s="13"/>
      <c r="P103" s="15"/>
      <c r="Q103" s="15"/>
      <c r="R103" s="14"/>
      <c r="S103" s="14"/>
    </row>
    <row r="104" spans="2:13" ht="12.75">
      <c r="B104" s="2" t="s">
        <v>68</v>
      </c>
      <c r="G104" s="57"/>
      <c r="H104" s="57"/>
      <c r="I104" s="28" t="s">
        <v>0</v>
      </c>
      <c r="J104" s="28"/>
      <c r="K104" s="27"/>
      <c r="L104" s="27"/>
      <c r="M104" s="27"/>
    </row>
    <row r="105" spans="2:13" ht="12.75">
      <c r="B105">
        <v>3349</v>
      </c>
      <c r="C105">
        <v>5169</v>
      </c>
      <c r="F105" t="s">
        <v>103</v>
      </c>
      <c r="G105" s="57">
        <v>30000</v>
      </c>
      <c r="H105" s="57">
        <v>120000</v>
      </c>
      <c r="I105" s="28" t="s">
        <v>463</v>
      </c>
      <c r="J105" s="28"/>
      <c r="K105" s="27"/>
      <c r="L105" s="27"/>
      <c r="M105" s="27"/>
    </row>
    <row r="106" spans="2:13" ht="12.75">
      <c r="B106" s="17">
        <v>3391</v>
      </c>
      <c r="C106" s="17"/>
      <c r="D106" s="17"/>
      <c r="E106" s="17"/>
      <c r="F106" s="17"/>
      <c r="G106" s="58">
        <f>SUM(G105:G105)</f>
        <v>30000</v>
      </c>
      <c r="H106" s="58">
        <f>SUM(H105:H105)</f>
        <v>120000</v>
      </c>
      <c r="I106" s="28"/>
      <c r="J106" s="28"/>
      <c r="K106" s="27"/>
      <c r="L106" s="27"/>
      <c r="M106" s="27"/>
    </row>
    <row r="107" spans="7:13" ht="12.75">
      <c r="G107" s="57"/>
      <c r="H107" s="57"/>
      <c r="I107" s="28"/>
      <c r="J107" s="28"/>
      <c r="K107" s="27"/>
      <c r="L107" s="27"/>
      <c r="M107" s="27"/>
    </row>
    <row r="108" spans="2:13" ht="12.75">
      <c r="B108" s="2" t="s">
        <v>67</v>
      </c>
      <c r="G108" s="57"/>
      <c r="H108" s="57"/>
      <c r="I108" s="28"/>
      <c r="J108" s="28"/>
      <c r="K108" s="27"/>
      <c r="L108" s="27"/>
      <c r="M108" s="27"/>
    </row>
    <row r="109" spans="1:13" ht="12.75">
      <c r="A109" s="71"/>
      <c r="B109" s="118">
        <v>3399</v>
      </c>
      <c r="C109" s="118">
        <v>5139</v>
      </c>
      <c r="D109" s="118"/>
      <c r="E109" s="118"/>
      <c r="F109" s="71" t="s">
        <v>39</v>
      </c>
      <c r="G109" s="67">
        <v>15762</v>
      </c>
      <c r="H109" s="67">
        <v>0</v>
      </c>
      <c r="I109" s="38" t="s">
        <v>384</v>
      </c>
      <c r="J109" s="28"/>
      <c r="K109" s="27"/>
      <c r="L109" s="27"/>
      <c r="M109" s="27"/>
    </row>
    <row r="110" spans="1:13" ht="12.75">
      <c r="A110" s="71"/>
      <c r="B110" s="118"/>
      <c r="C110" s="118">
        <v>5169</v>
      </c>
      <c r="D110" s="118"/>
      <c r="E110" s="118"/>
      <c r="F110" s="71" t="s">
        <v>103</v>
      </c>
      <c r="G110" s="67">
        <v>39627</v>
      </c>
      <c r="H110" s="67">
        <v>0</v>
      </c>
      <c r="I110" s="38"/>
      <c r="J110" s="28"/>
      <c r="K110" s="27"/>
      <c r="L110" s="27"/>
      <c r="M110" s="27"/>
    </row>
    <row r="111" spans="1:13" ht="12.75">
      <c r="A111" s="71"/>
      <c r="B111" s="118"/>
      <c r="C111" s="118">
        <v>5175</v>
      </c>
      <c r="D111" s="118"/>
      <c r="E111" s="118"/>
      <c r="F111" s="71" t="s">
        <v>33</v>
      </c>
      <c r="G111" s="67">
        <v>9559</v>
      </c>
      <c r="H111" s="67">
        <v>0</v>
      </c>
      <c r="I111" s="38"/>
      <c r="J111" s="28"/>
      <c r="K111" s="27"/>
      <c r="L111" s="27"/>
      <c r="M111" s="27"/>
    </row>
    <row r="112" spans="2:13" ht="12.75">
      <c r="B112" t="s">
        <v>0</v>
      </c>
      <c r="C112">
        <v>5194</v>
      </c>
      <c r="E112">
        <v>209</v>
      </c>
      <c r="F112" t="s">
        <v>34</v>
      </c>
      <c r="G112" s="57">
        <v>21619</v>
      </c>
      <c r="H112" s="57">
        <v>25000</v>
      </c>
      <c r="I112" s="28" t="s">
        <v>124</v>
      </c>
      <c r="J112" s="28"/>
      <c r="K112" s="27"/>
      <c r="L112" s="27"/>
      <c r="M112" s="27"/>
    </row>
    <row r="113" spans="3:13" ht="12.75">
      <c r="C113">
        <v>5194</v>
      </c>
      <c r="F113" t="s">
        <v>34</v>
      </c>
      <c r="G113" s="57">
        <v>8819</v>
      </c>
      <c r="H113" s="57">
        <v>0</v>
      </c>
      <c r="I113" s="28"/>
      <c r="J113" s="28"/>
      <c r="K113" s="27"/>
      <c r="L113" s="27"/>
      <c r="M113" s="27"/>
    </row>
    <row r="114" spans="2:13" ht="12.75">
      <c r="B114" s="10"/>
      <c r="C114" s="18">
        <v>5901</v>
      </c>
      <c r="D114" s="18"/>
      <c r="E114" s="18"/>
      <c r="F114" s="18" t="s">
        <v>125</v>
      </c>
      <c r="G114" s="57">
        <v>0</v>
      </c>
      <c r="H114" s="57">
        <v>130000</v>
      </c>
      <c r="I114" s="28" t="s">
        <v>211</v>
      </c>
      <c r="J114" s="37" t="s">
        <v>0</v>
      </c>
      <c r="K114" s="27"/>
      <c r="L114" s="27"/>
      <c r="M114" s="27"/>
    </row>
    <row r="115" spans="2:13" ht="12.75">
      <c r="B115" s="17">
        <v>3399</v>
      </c>
      <c r="C115" s="18"/>
      <c r="D115" s="18"/>
      <c r="E115" s="18"/>
      <c r="F115" s="18"/>
      <c r="G115" s="58">
        <f>SUM(G109:G114)</f>
        <v>95386</v>
      </c>
      <c r="H115" s="58">
        <f>SUM(H109:H114)</f>
        <v>155000</v>
      </c>
      <c r="I115" s="28"/>
      <c r="J115" s="37"/>
      <c r="K115" s="27"/>
      <c r="L115" s="27"/>
      <c r="M115" s="27"/>
    </row>
    <row r="116" spans="2:13" ht="12.75">
      <c r="B116" s="17"/>
      <c r="C116" s="18"/>
      <c r="D116" s="18"/>
      <c r="E116" s="18"/>
      <c r="F116" s="18"/>
      <c r="G116" s="58"/>
      <c r="H116" s="58"/>
      <c r="I116" s="28"/>
      <c r="J116" s="37"/>
      <c r="K116" s="27"/>
      <c r="L116" s="27"/>
      <c r="M116" s="27"/>
    </row>
    <row r="117" spans="2:13" ht="12.75">
      <c r="B117" s="17" t="s">
        <v>391</v>
      </c>
      <c r="C117" s="18"/>
      <c r="D117" s="18"/>
      <c r="E117" s="18"/>
      <c r="F117" s="18"/>
      <c r="G117" s="58"/>
      <c r="H117" s="58"/>
      <c r="I117" s="28"/>
      <c r="J117" s="37"/>
      <c r="K117" s="27"/>
      <c r="L117" s="27"/>
      <c r="M117" s="27"/>
    </row>
    <row r="118" spans="2:13" ht="12.75">
      <c r="B118" s="17">
        <v>3412</v>
      </c>
      <c r="C118" s="18">
        <v>5021</v>
      </c>
      <c r="D118" s="18"/>
      <c r="E118" s="18"/>
      <c r="F118" t="s">
        <v>229</v>
      </c>
      <c r="G118" s="67">
        <v>13890</v>
      </c>
      <c r="H118" s="67">
        <v>26000</v>
      </c>
      <c r="I118" s="28" t="s">
        <v>405</v>
      </c>
      <c r="J118" s="37"/>
      <c r="K118" s="27"/>
      <c r="L118" s="27"/>
      <c r="M118" s="27"/>
    </row>
    <row r="119" spans="2:13" ht="12.75">
      <c r="B119" s="66"/>
      <c r="C119" s="18">
        <v>5132</v>
      </c>
      <c r="D119" s="18"/>
      <c r="E119" s="18"/>
      <c r="F119" t="s">
        <v>45</v>
      </c>
      <c r="G119" s="67">
        <v>60</v>
      </c>
      <c r="H119" s="67">
        <v>100</v>
      </c>
      <c r="I119" s="28"/>
      <c r="J119" s="37"/>
      <c r="K119" s="27"/>
      <c r="L119" s="27"/>
      <c r="M119" s="27"/>
    </row>
    <row r="120" spans="2:13" ht="12.75">
      <c r="B120" s="66"/>
      <c r="C120" s="18">
        <v>5139</v>
      </c>
      <c r="D120" s="18"/>
      <c r="E120" s="18"/>
      <c r="F120" t="s">
        <v>39</v>
      </c>
      <c r="G120" s="67">
        <v>3058</v>
      </c>
      <c r="H120" s="67">
        <v>4000</v>
      </c>
      <c r="I120" s="28"/>
      <c r="J120" s="37"/>
      <c r="K120" s="27"/>
      <c r="L120" s="27"/>
      <c r="M120" s="27"/>
    </row>
    <row r="121" spans="2:13" ht="12.75">
      <c r="B121" s="66"/>
      <c r="C121" s="18">
        <v>5151</v>
      </c>
      <c r="D121" s="18"/>
      <c r="E121" s="18"/>
      <c r="F121" t="s">
        <v>393</v>
      </c>
      <c r="G121" s="67">
        <v>3872</v>
      </c>
      <c r="H121" s="67">
        <v>5500</v>
      </c>
      <c r="I121" s="28"/>
      <c r="J121" s="37"/>
      <c r="K121" s="27"/>
      <c r="L121" s="27"/>
      <c r="M121" s="27"/>
    </row>
    <row r="122" spans="2:13" ht="12.75">
      <c r="B122" s="66"/>
      <c r="C122" s="18">
        <v>5153</v>
      </c>
      <c r="D122" s="18"/>
      <c r="E122" s="18"/>
      <c r="F122" t="s">
        <v>12</v>
      </c>
      <c r="G122" s="67">
        <v>12348</v>
      </c>
      <c r="H122" s="67">
        <v>21000</v>
      </c>
      <c r="I122" s="28"/>
      <c r="J122" s="37"/>
      <c r="K122" s="27"/>
      <c r="L122" s="27"/>
      <c r="M122" s="27"/>
    </row>
    <row r="123" spans="2:13" ht="12.75">
      <c r="B123" s="66"/>
      <c r="C123" s="66">
        <v>5154</v>
      </c>
      <c r="D123" s="18"/>
      <c r="E123" s="18"/>
      <c r="F123" t="s">
        <v>394</v>
      </c>
      <c r="G123" s="67">
        <v>31426</v>
      </c>
      <c r="H123" s="67">
        <v>36000</v>
      </c>
      <c r="I123" s="28"/>
      <c r="J123" s="37"/>
      <c r="K123" s="27"/>
      <c r="L123" s="27"/>
      <c r="M123" s="27"/>
    </row>
    <row r="124" spans="2:13" ht="12.75">
      <c r="B124" s="66"/>
      <c r="C124" s="66">
        <v>5156</v>
      </c>
      <c r="D124" s="18"/>
      <c r="E124" s="18"/>
      <c r="F124" t="s">
        <v>156</v>
      </c>
      <c r="G124" s="67">
        <v>202</v>
      </c>
      <c r="H124" s="67">
        <v>300</v>
      </c>
      <c r="I124" s="28"/>
      <c r="J124" s="37"/>
      <c r="K124" s="27"/>
      <c r="L124" s="27"/>
      <c r="M124" s="27"/>
    </row>
    <row r="125" spans="2:13" ht="12.75">
      <c r="B125" s="66"/>
      <c r="C125" s="66">
        <v>5162</v>
      </c>
      <c r="D125" s="18"/>
      <c r="E125" s="18"/>
      <c r="F125" t="s">
        <v>464</v>
      </c>
      <c r="G125" s="67">
        <v>1338</v>
      </c>
      <c r="H125" s="67">
        <v>2000</v>
      </c>
      <c r="I125" s="28"/>
      <c r="J125" s="37"/>
      <c r="K125" s="27"/>
      <c r="L125" s="27"/>
      <c r="M125" s="27"/>
    </row>
    <row r="126" spans="2:13" ht="12.75">
      <c r="B126" s="66"/>
      <c r="C126" s="66">
        <v>5169</v>
      </c>
      <c r="D126" s="18"/>
      <c r="E126" s="18"/>
      <c r="F126" t="s">
        <v>103</v>
      </c>
      <c r="G126" s="67">
        <v>7621</v>
      </c>
      <c r="H126" s="67">
        <v>0</v>
      </c>
      <c r="I126" s="28" t="s">
        <v>0</v>
      </c>
      <c r="J126" s="37"/>
      <c r="K126" s="27"/>
      <c r="L126" s="27"/>
      <c r="M126" s="27"/>
    </row>
    <row r="127" spans="2:13" ht="12.75">
      <c r="B127" s="66"/>
      <c r="C127" s="66">
        <v>5169</v>
      </c>
      <c r="D127" s="18"/>
      <c r="E127" s="18">
        <v>41</v>
      </c>
      <c r="F127" t="s">
        <v>103</v>
      </c>
      <c r="G127" s="67">
        <v>1755</v>
      </c>
      <c r="H127" s="67">
        <v>2500</v>
      </c>
      <c r="I127" s="28" t="s">
        <v>367</v>
      </c>
      <c r="J127" s="37"/>
      <c r="K127" s="27"/>
      <c r="L127" s="27"/>
      <c r="M127" s="27"/>
    </row>
    <row r="128" spans="2:13" ht="12.75">
      <c r="B128" s="66"/>
      <c r="C128" s="66"/>
      <c r="D128" s="18"/>
      <c r="E128" s="18">
        <v>42</v>
      </c>
      <c r="F128" t="s">
        <v>103</v>
      </c>
      <c r="G128" s="67">
        <v>9292</v>
      </c>
      <c r="H128" s="67">
        <v>1000</v>
      </c>
      <c r="I128" s="28" t="s">
        <v>369</v>
      </c>
      <c r="J128" s="37"/>
      <c r="K128" s="27"/>
      <c r="L128" s="27"/>
      <c r="M128" s="27"/>
    </row>
    <row r="129" spans="2:13" ht="12.75">
      <c r="B129" s="66"/>
      <c r="C129" s="66"/>
      <c r="D129" s="18"/>
      <c r="E129" s="18">
        <v>43</v>
      </c>
      <c r="F129" t="s">
        <v>103</v>
      </c>
      <c r="G129" s="67">
        <v>92</v>
      </c>
      <c r="H129" s="67">
        <v>1100</v>
      </c>
      <c r="I129" s="28" t="s">
        <v>465</v>
      </c>
      <c r="J129" s="37"/>
      <c r="K129" s="27"/>
      <c r="L129" s="27"/>
      <c r="M129" s="27"/>
    </row>
    <row r="130" spans="2:13" ht="12.75">
      <c r="B130" s="66"/>
      <c r="C130" s="66"/>
      <c r="D130" s="18"/>
      <c r="E130" s="66">
        <v>44</v>
      </c>
      <c r="F130" t="s">
        <v>103</v>
      </c>
      <c r="G130" s="67">
        <v>0</v>
      </c>
      <c r="H130" s="67">
        <v>650</v>
      </c>
      <c r="I130" s="28" t="s">
        <v>368</v>
      </c>
      <c r="J130" s="37"/>
      <c r="K130" s="27"/>
      <c r="L130" s="27"/>
      <c r="M130" s="27"/>
    </row>
    <row r="131" spans="2:13" ht="12.75">
      <c r="B131" s="66"/>
      <c r="C131" s="66">
        <v>5171</v>
      </c>
      <c r="D131" s="18"/>
      <c r="E131" s="18"/>
      <c r="F131" t="s">
        <v>15</v>
      </c>
      <c r="G131" s="67">
        <v>0</v>
      </c>
      <c r="H131" s="67">
        <v>30000</v>
      </c>
      <c r="I131" s="28" t="s">
        <v>511</v>
      </c>
      <c r="J131" s="37"/>
      <c r="K131" s="27"/>
      <c r="L131" s="27"/>
      <c r="M131" s="27"/>
    </row>
    <row r="132" spans="2:13" ht="12.75">
      <c r="B132" s="66"/>
      <c r="C132" s="66">
        <v>5901</v>
      </c>
      <c r="D132" s="18"/>
      <c r="E132" s="18"/>
      <c r="F132" t="s">
        <v>121</v>
      </c>
      <c r="G132" s="67">
        <v>0</v>
      </c>
      <c r="H132" s="67">
        <v>10000</v>
      </c>
      <c r="I132" s="28" t="s">
        <v>0</v>
      </c>
      <c r="J132" s="37"/>
      <c r="K132" s="27"/>
      <c r="L132" s="27"/>
      <c r="M132" s="27"/>
    </row>
    <row r="133" spans="2:13" ht="12.75">
      <c r="B133" s="17">
        <v>3412</v>
      </c>
      <c r="C133" s="66"/>
      <c r="D133" s="18"/>
      <c r="E133" s="18"/>
      <c r="G133" s="58">
        <f>SUM(G118:G132)</f>
        <v>84954</v>
      </c>
      <c r="H133" s="58">
        <f>SUM(H118:H132)</f>
        <v>140150</v>
      </c>
      <c r="I133" s="28"/>
      <c r="J133" s="37"/>
      <c r="K133" s="27"/>
      <c r="L133" s="27"/>
      <c r="M133" s="27"/>
    </row>
    <row r="134" spans="2:13" ht="12.75">
      <c r="B134" s="17"/>
      <c r="C134" s="18"/>
      <c r="D134" s="18"/>
      <c r="E134" s="18"/>
      <c r="F134" s="18"/>
      <c r="G134" s="58"/>
      <c r="H134" s="58"/>
      <c r="I134" s="28"/>
      <c r="J134" s="37"/>
      <c r="K134" s="27"/>
      <c r="L134" s="27"/>
      <c r="M134" s="27"/>
    </row>
    <row r="135" spans="2:13" ht="12.75">
      <c r="B135" s="2" t="s">
        <v>251</v>
      </c>
      <c r="G135" s="57"/>
      <c r="H135" s="57"/>
      <c r="I135" s="28"/>
      <c r="J135" s="37"/>
      <c r="K135" s="27"/>
      <c r="L135" s="27"/>
      <c r="M135" s="27"/>
    </row>
    <row r="136" spans="1:13" ht="15.75" customHeight="1">
      <c r="A136" s="71"/>
      <c r="B136" s="71">
        <v>3419</v>
      </c>
      <c r="C136" s="71">
        <v>5222</v>
      </c>
      <c r="D136" s="71"/>
      <c r="E136" s="71">
        <v>501</v>
      </c>
      <c r="F136" s="163" t="s">
        <v>169</v>
      </c>
      <c r="G136" s="57">
        <v>25288</v>
      </c>
      <c r="H136" s="57">
        <v>21000</v>
      </c>
      <c r="I136" s="51" t="s">
        <v>403</v>
      </c>
      <c r="J136" s="37"/>
      <c r="K136" s="27"/>
      <c r="L136" s="27"/>
      <c r="M136" s="27"/>
    </row>
    <row r="137" spans="3:13" ht="12.75">
      <c r="C137">
        <v>5222</v>
      </c>
      <c r="E137">
        <v>503</v>
      </c>
      <c r="F137" s="25" t="s">
        <v>169</v>
      </c>
      <c r="G137" s="57">
        <v>133000</v>
      </c>
      <c r="H137" s="57">
        <v>200000</v>
      </c>
      <c r="I137" s="38" t="s">
        <v>135</v>
      </c>
      <c r="J137" s="37"/>
      <c r="K137" s="27"/>
      <c r="L137" s="27"/>
      <c r="M137" s="27"/>
    </row>
    <row r="138" spans="2:13" ht="12.75">
      <c r="B138" s="17">
        <v>3419</v>
      </c>
      <c r="C138" s="17"/>
      <c r="D138" s="17"/>
      <c r="E138" s="17"/>
      <c r="F138" s="17"/>
      <c r="G138" s="58">
        <f>SUM(G136:G137)</f>
        <v>158288</v>
      </c>
      <c r="H138" s="58">
        <f>SUM(H136:H137)</f>
        <v>221000</v>
      </c>
      <c r="I138" s="38"/>
      <c r="J138" s="37"/>
      <c r="K138" s="27"/>
      <c r="L138" s="27"/>
      <c r="M138" s="27"/>
    </row>
    <row r="139" spans="2:13" ht="12.75">
      <c r="B139" s="17"/>
      <c r="C139" s="17"/>
      <c r="D139" s="17"/>
      <c r="E139" s="17"/>
      <c r="F139" s="17"/>
      <c r="G139" s="58"/>
      <c r="H139" s="58"/>
      <c r="I139" s="38"/>
      <c r="J139" s="37"/>
      <c r="K139" s="27"/>
      <c r="L139" s="27"/>
      <c r="M139" s="27"/>
    </row>
    <row r="140" spans="2:13" ht="12.75">
      <c r="B140" s="17" t="s">
        <v>232</v>
      </c>
      <c r="C140" s="17"/>
      <c r="D140" s="17"/>
      <c r="E140" s="17"/>
      <c r="F140" s="17"/>
      <c r="G140" s="58"/>
      <c r="H140" s="58"/>
      <c r="I140" s="38"/>
      <c r="J140" s="37"/>
      <c r="K140" s="27"/>
      <c r="L140" s="27"/>
      <c r="M140" s="27"/>
    </row>
    <row r="141" spans="2:13" ht="24">
      <c r="B141" s="66">
        <v>3421</v>
      </c>
      <c r="C141" s="66">
        <v>5229</v>
      </c>
      <c r="D141" s="17"/>
      <c r="E141" s="17"/>
      <c r="F141" s="66" t="s">
        <v>224</v>
      </c>
      <c r="G141" s="57">
        <v>5000</v>
      </c>
      <c r="H141" s="57">
        <v>5000</v>
      </c>
      <c r="I141" s="38" t="s">
        <v>225</v>
      </c>
      <c r="J141" s="37"/>
      <c r="K141" s="27"/>
      <c r="L141" s="27"/>
      <c r="M141" s="27"/>
    </row>
    <row r="142" spans="2:13" ht="12.75">
      <c r="B142" s="17">
        <v>3421</v>
      </c>
      <c r="C142" s="17"/>
      <c r="D142" s="17"/>
      <c r="E142" s="17"/>
      <c r="F142" s="17"/>
      <c r="G142" s="58">
        <f>SUM(G141:G141)</f>
        <v>5000</v>
      </c>
      <c r="H142" s="58">
        <f>SUM(H141:H141)</f>
        <v>5000</v>
      </c>
      <c r="I142" s="38"/>
      <c r="J142" s="37"/>
      <c r="K142" s="27"/>
      <c r="L142" s="27"/>
      <c r="M142" s="27"/>
    </row>
    <row r="143" spans="2:13" ht="12.75">
      <c r="B143" s="17"/>
      <c r="C143" s="18"/>
      <c r="D143" s="18"/>
      <c r="E143" s="18"/>
      <c r="F143" s="18"/>
      <c r="G143" s="23"/>
      <c r="H143" s="23"/>
      <c r="I143" s="28"/>
      <c r="J143" s="37"/>
      <c r="K143" s="27"/>
      <c r="L143" s="27"/>
      <c r="M143" s="27"/>
    </row>
    <row r="144" spans="2:13" ht="12.75">
      <c r="B144" s="2" t="s">
        <v>62</v>
      </c>
      <c r="G144" s="1"/>
      <c r="H144" s="1"/>
      <c r="I144" s="28"/>
      <c r="J144" s="37"/>
      <c r="K144" s="27"/>
      <c r="L144" s="27"/>
      <c r="M144" s="27"/>
    </row>
    <row r="145" spans="2:13" ht="12.75">
      <c r="B145" s="66">
        <v>3429</v>
      </c>
      <c r="C145" s="66">
        <v>5194</v>
      </c>
      <c r="D145" s="66"/>
      <c r="E145" s="66"/>
      <c r="F145" t="s">
        <v>34</v>
      </c>
      <c r="G145" s="67">
        <v>0</v>
      </c>
      <c r="H145" s="57">
        <v>1500</v>
      </c>
      <c r="I145" s="28" t="s">
        <v>365</v>
      </c>
      <c r="J145" s="37"/>
      <c r="K145" s="27"/>
      <c r="L145" s="27"/>
      <c r="M145" s="27"/>
    </row>
    <row r="146" spans="2:13" ht="12.75">
      <c r="B146" s="66"/>
      <c r="C146" s="66">
        <v>5222</v>
      </c>
      <c r="D146" s="66"/>
      <c r="E146" s="66">
        <v>502</v>
      </c>
      <c r="F146" t="s">
        <v>169</v>
      </c>
      <c r="G146" s="67">
        <v>0</v>
      </c>
      <c r="H146" s="57">
        <v>3000</v>
      </c>
      <c r="I146" s="28" t="s">
        <v>672</v>
      </c>
      <c r="J146" s="37"/>
      <c r="K146" s="27"/>
      <c r="L146" s="27"/>
      <c r="M146" s="27"/>
    </row>
    <row r="147" spans="3:13" ht="12.75">
      <c r="C147">
        <v>5222</v>
      </c>
      <c r="E147">
        <v>505</v>
      </c>
      <c r="F147" s="25" t="s">
        <v>169</v>
      </c>
      <c r="G147" s="57">
        <v>14000</v>
      </c>
      <c r="H147" s="57">
        <v>15000</v>
      </c>
      <c r="I147" s="38" t="s">
        <v>136</v>
      </c>
      <c r="J147" s="37"/>
      <c r="K147" s="27"/>
      <c r="L147" s="27"/>
      <c r="M147" s="27"/>
    </row>
    <row r="148" spans="3:13" ht="12.75">
      <c r="C148">
        <v>5222</v>
      </c>
      <c r="E148">
        <v>507</v>
      </c>
      <c r="F148" s="25" t="s">
        <v>169</v>
      </c>
      <c r="G148" s="57">
        <v>3000</v>
      </c>
      <c r="H148" s="57">
        <v>3000</v>
      </c>
      <c r="I148" s="51" t="s">
        <v>275</v>
      </c>
      <c r="J148" s="37"/>
      <c r="K148" s="27"/>
      <c r="L148" s="27"/>
      <c r="M148" s="27"/>
    </row>
    <row r="149" spans="3:13" ht="12.75">
      <c r="C149">
        <v>5222</v>
      </c>
      <c r="E149">
        <v>506</v>
      </c>
      <c r="F149" s="25" t="s">
        <v>169</v>
      </c>
      <c r="G149" s="57">
        <v>5000</v>
      </c>
      <c r="H149" s="57">
        <v>9000</v>
      </c>
      <c r="I149" s="51" t="s">
        <v>233</v>
      </c>
      <c r="J149" s="37"/>
      <c r="K149" s="27"/>
      <c r="L149" s="27"/>
      <c r="M149" s="27"/>
    </row>
    <row r="150" spans="2:13" ht="12.75">
      <c r="B150" s="17">
        <v>3429</v>
      </c>
      <c r="C150" s="17"/>
      <c r="D150" s="17"/>
      <c r="E150" s="17"/>
      <c r="F150" s="17"/>
      <c r="G150" s="58">
        <f>SUM(G145:G149)</f>
        <v>22000</v>
      </c>
      <c r="H150" s="58">
        <f>SUM(H145:H149)</f>
        <v>31500</v>
      </c>
      <c r="I150" s="38"/>
      <c r="J150" s="37"/>
      <c r="K150" s="27"/>
      <c r="L150" s="27"/>
      <c r="M150" s="27"/>
    </row>
    <row r="151" spans="2:13" ht="12.75">
      <c r="B151" s="17"/>
      <c r="C151" s="17"/>
      <c r="D151" s="17"/>
      <c r="E151" s="17"/>
      <c r="F151" s="17"/>
      <c r="G151" s="58"/>
      <c r="H151" s="58"/>
      <c r="I151" s="38"/>
      <c r="J151" s="37"/>
      <c r="K151" s="27"/>
      <c r="L151" s="27"/>
      <c r="M151" s="27"/>
    </row>
    <row r="152" spans="2:13" ht="12.75">
      <c r="B152" s="17" t="s">
        <v>466</v>
      </c>
      <c r="C152" s="17"/>
      <c r="D152" s="17"/>
      <c r="E152" s="17"/>
      <c r="F152" s="17"/>
      <c r="G152" s="58"/>
      <c r="H152" s="58"/>
      <c r="I152" s="38"/>
      <c r="J152" s="37"/>
      <c r="K152" s="27"/>
      <c r="L152" s="27"/>
      <c r="M152" s="27"/>
    </row>
    <row r="153" spans="2:13" ht="12.75">
      <c r="B153" s="66">
        <v>3411</v>
      </c>
      <c r="C153" s="66">
        <v>5660</v>
      </c>
      <c r="D153" s="66"/>
      <c r="E153" s="66"/>
      <c r="F153" t="s">
        <v>467</v>
      </c>
      <c r="G153" s="67">
        <v>200000</v>
      </c>
      <c r="H153" s="67">
        <v>0</v>
      </c>
      <c r="I153" s="38" t="s">
        <v>305</v>
      </c>
      <c r="J153" s="37"/>
      <c r="K153" s="27"/>
      <c r="L153" s="27"/>
      <c r="M153" s="27"/>
    </row>
    <row r="154" spans="2:13" ht="12.75">
      <c r="B154" s="17">
        <v>3411</v>
      </c>
      <c r="C154" s="17"/>
      <c r="D154" s="17"/>
      <c r="E154" s="17"/>
      <c r="F154" s="17"/>
      <c r="G154" s="58">
        <f>SUM(G153)</f>
        <v>200000</v>
      </c>
      <c r="H154" s="58">
        <f>SUM(H153)</f>
        <v>0</v>
      </c>
      <c r="I154" s="38" t="s">
        <v>0</v>
      </c>
      <c r="J154" s="37"/>
      <c r="K154" s="27"/>
      <c r="L154" s="27"/>
      <c r="M154" s="27"/>
    </row>
    <row r="155" spans="2:13" ht="8.25" customHeight="1">
      <c r="B155" s="17"/>
      <c r="C155" s="17"/>
      <c r="D155" s="17"/>
      <c r="E155" s="17"/>
      <c r="F155" s="17"/>
      <c r="G155" s="58"/>
      <c r="H155" s="58"/>
      <c r="I155" s="38"/>
      <c r="J155" s="37"/>
      <c r="K155" s="27"/>
      <c r="L155" s="27"/>
      <c r="M155" s="27"/>
    </row>
    <row r="156" spans="2:13" ht="12.75">
      <c r="B156" s="2" t="s">
        <v>36</v>
      </c>
      <c r="G156" s="1"/>
      <c r="H156" s="1"/>
      <c r="I156" s="28"/>
      <c r="J156" s="28"/>
      <c r="K156" s="27"/>
      <c r="L156" s="27"/>
      <c r="M156" s="27"/>
    </row>
    <row r="157" spans="2:13" ht="12.75">
      <c r="B157" s="2">
        <v>3612</v>
      </c>
      <c r="C157">
        <v>5141</v>
      </c>
      <c r="F157" t="s">
        <v>105</v>
      </c>
      <c r="G157" s="67">
        <v>228379</v>
      </c>
      <c r="H157" s="67">
        <v>200657</v>
      </c>
      <c r="I157" s="28" t="s">
        <v>163</v>
      </c>
      <c r="J157" s="28"/>
      <c r="K157" s="27"/>
      <c r="L157" s="27"/>
      <c r="M157" s="27"/>
    </row>
    <row r="158" spans="3:13" ht="12.75">
      <c r="C158">
        <v>5153</v>
      </c>
      <c r="F158" t="s">
        <v>12</v>
      </c>
      <c r="G158" s="57">
        <v>18608</v>
      </c>
      <c r="H158" s="57">
        <v>20000</v>
      </c>
      <c r="I158" s="28" t="s">
        <v>280</v>
      </c>
      <c r="J158" s="28"/>
      <c r="K158" s="27"/>
      <c r="L158" s="27"/>
      <c r="M158" s="27"/>
    </row>
    <row r="159" spans="3:13" ht="12.75">
      <c r="C159">
        <v>5154</v>
      </c>
      <c r="F159" t="s">
        <v>13</v>
      </c>
      <c r="G159" s="57">
        <v>6410</v>
      </c>
      <c r="H159" s="57">
        <v>7000</v>
      </c>
      <c r="I159" s="28" t="s">
        <v>406</v>
      </c>
      <c r="J159" s="28"/>
      <c r="K159" s="27"/>
      <c r="L159" s="27"/>
      <c r="M159" s="27"/>
    </row>
    <row r="160" spans="3:13" ht="12.75">
      <c r="C160">
        <v>5169</v>
      </c>
      <c r="F160" t="s">
        <v>103</v>
      </c>
      <c r="G160" s="1">
        <v>0</v>
      </c>
      <c r="H160" s="57">
        <v>40000</v>
      </c>
      <c r="I160" s="28" t="s">
        <v>513</v>
      </c>
      <c r="J160" s="28"/>
      <c r="K160" s="27"/>
      <c r="L160" s="27"/>
      <c r="M160" s="27"/>
    </row>
    <row r="161" spans="3:13" ht="12.75">
      <c r="C161">
        <v>5169</v>
      </c>
      <c r="E161">
        <v>42</v>
      </c>
      <c r="F161" t="s">
        <v>103</v>
      </c>
      <c r="G161" s="1">
        <v>0</v>
      </c>
      <c r="H161" s="57">
        <v>2000</v>
      </c>
      <c r="I161" s="28" t="s">
        <v>512</v>
      </c>
      <c r="J161" s="28"/>
      <c r="K161" s="27"/>
      <c r="L161" s="27"/>
      <c r="M161" s="27"/>
    </row>
    <row r="162" spans="3:13" ht="12.75">
      <c r="C162">
        <v>5169</v>
      </c>
      <c r="E162">
        <v>43</v>
      </c>
      <c r="F162" t="s">
        <v>103</v>
      </c>
      <c r="G162" s="1">
        <v>1</v>
      </c>
      <c r="H162" s="57">
        <v>1000</v>
      </c>
      <c r="I162" s="28" t="s">
        <v>366</v>
      </c>
      <c r="J162" s="28"/>
      <c r="K162" s="27"/>
      <c r="L162" s="27"/>
      <c r="M162" s="27"/>
    </row>
    <row r="163" spans="3:13" ht="12.75">
      <c r="C163">
        <v>5171</v>
      </c>
      <c r="F163" t="s">
        <v>15</v>
      </c>
      <c r="G163" s="57">
        <v>10986</v>
      </c>
      <c r="H163" s="57">
        <v>50000</v>
      </c>
      <c r="I163" s="28" t="s">
        <v>514</v>
      </c>
      <c r="J163" s="28"/>
      <c r="K163" s="27"/>
      <c r="L163" s="27"/>
      <c r="M163" s="27"/>
    </row>
    <row r="164" spans="3:13" ht="24">
      <c r="C164">
        <v>5901</v>
      </c>
      <c r="F164" t="s">
        <v>70</v>
      </c>
      <c r="G164" s="57">
        <v>0</v>
      </c>
      <c r="H164" s="57">
        <v>5000</v>
      </c>
      <c r="I164" s="28" t="s">
        <v>162</v>
      </c>
      <c r="J164" s="37" t="s">
        <v>0</v>
      </c>
      <c r="K164" s="27"/>
      <c r="L164" s="27"/>
      <c r="M164" s="27"/>
    </row>
    <row r="165" spans="2:13" ht="12.75">
      <c r="B165" s="17">
        <v>3612</v>
      </c>
      <c r="C165" s="17"/>
      <c r="D165" s="17"/>
      <c r="E165" s="17"/>
      <c r="F165" s="17"/>
      <c r="G165" s="58">
        <f>SUM(G157:G164)</f>
        <v>264384</v>
      </c>
      <c r="H165" s="58">
        <f>SUM(H157:H164)</f>
        <v>325657</v>
      </c>
      <c r="I165" s="28"/>
      <c r="J165" s="37"/>
      <c r="K165" s="27"/>
      <c r="L165" s="27"/>
      <c r="M165" s="27"/>
    </row>
    <row r="166" spans="2:13" ht="12.75">
      <c r="B166" s="17"/>
      <c r="C166" s="17"/>
      <c r="D166" s="17"/>
      <c r="E166" s="17"/>
      <c r="F166" s="17"/>
      <c r="G166" s="58"/>
      <c r="H166" s="58"/>
      <c r="I166" s="28"/>
      <c r="J166" s="37"/>
      <c r="K166" s="27"/>
      <c r="L166" s="27"/>
      <c r="M166" s="27"/>
    </row>
    <row r="167" spans="2:13" ht="12.75">
      <c r="B167" s="17" t="s">
        <v>98</v>
      </c>
      <c r="C167" s="17"/>
      <c r="D167" s="17"/>
      <c r="E167" s="17"/>
      <c r="G167" s="57"/>
      <c r="H167" s="57"/>
      <c r="I167" s="28"/>
      <c r="J167" s="28"/>
      <c r="K167" s="27"/>
      <c r="L167" s="27"/>
      <c r="M167" s="27"/>
    </row>
    <row r="168" spans="2:13" ht="12.75">
      <c r="B168" s="66">
        <v>3613</v>
      </c>
      <c r="C168">
        <v>5139</v>
      </c>
      <c r="F168" t="s">
        <v>10</v>
      </c>
      <c r="G168" s="57">
        <v>655</v>
      </c>
      <c r="H168" s="57">
        <v>1000</v>
      </c>
      <c r="I168" s="44"/>
      <c r="J168" s="28"/>
      <c r="K168" s="27"/>
      <c r="L168" s="27"/>
      <c r="M168" s="27"/>
    </row>
    <row r="169" spans="3:13" ht="12.75">
      <c r="C169">
        <v>5151</v>
      </c>
      <c r="F169" t="s">
        <v>11</v>
      </c>
      <c r="G169" s="57">
        <v>1740</v>
      </c>
      <c r="H169" s="57">
        <v>2000</v>
      </c>
      <c r="I169" s="44" t="s">
        <v>373</v>
      </c>
      <c r="J169" s="28"/>
      <c r="K169" s="27"/>
      <c r="L169" s="27"/>
      <c r="M169" s="27"/>
    </row>
    <row r="170" spans="3:13" ht="12.75">
      <c r="C170">
        <v>5153</v>
      </c>
      <c r="F170" t="s">
        <v>12</v>
      </c>
      <c r="G170" s="57">
        <v>31414</v>
      </c>
      <c r="H170" s="57">
        <v>35000</v>
      </c>
      <c r="I170" s="44" t="s">
        <v>373</v>
      </c>
      <c r="J170" s="28"/>
      <c r="K170" s="27"/>
      <c r="L170" s="27"/>
      <c r="M170" s="27"/>
    </row>
    <row r="171" spans="3:13" ht="12.75">
      <c r="C171">
        <v>5154</v>
      </c>
      <c r="F171" t="s">
        <v>13</v>
      </c>
      <c r="G171" s="57">
        <v>8797</v>
      </c>
      <c r="H171" s="57">
        <v>10000</v>
      </c>
      <c r="I171" s="44" t="s">
        <v>373</v>
      </c>
      <c r="J171" s="28"/>
      <c r="K171" s="27"/>
      <c r="L171" s="27"/>
      <c r="M171" s="27"/>
    </row>
    <row r="172" spans="3:13" ht="12.75">
      <c r="C172">
        <v>5164</v>
      </c>
      <c r="E172" t="s">
        <v>0</v>
      </c>
      <c r="F172" t="s">
        <v>106</v>
      </c>
      <c r="G172" s="57">
        <v>18300</v>
      </c>
      <c r="H172" s="57">
        <v>18300</v>
      </c>
      <c r="I172" s="51" t="s">
        <v>321</v>
      </c>
      <c r="J172" s="28"/>
      <c r="K172" s="27"/>
      <c r="L172" s="27"/>
      <c r="M172" s="27"/>
    </row>
    <row r="173" spans="3:13" ht="12.75">
      <c r="C173">
        <v>5169</v>
      </c>
      <c r="F173" t="s">
        <v>103</v>
      </c>
      <c r="G173" s="57">
        <v>5812</v>
      </c>
      <c r="H173" s="57">
        <v>0</v>
      </c>
      <c r="I173" s="44" t="s">
        <v>0</v>
      </c>
      <c r="J173" s="28"/>
      <c r="K173" s="27"/>
      <c r="L173" s="27"/>
      <c r="M173" s="27"/>
    </row>
    <row r="174" spans="3:13" ht="12.75">
      <c r="C174">
        <v>5169</v>
      </c>
      <c r="E174">
        <v>41</v>
      </c>
      <c r="F174" t="s">
        <v>103</v>
      </c>
      <c r="G174" s="57">
        <v>4044</v>
      </c>
      <c r="H174" s="57">
        <v>7500</v>
      </c>
      <c r="I174" s="44" t="s">
        <v>367</v>
      </c>
      <c r="J174" s="28"/>
      <c r="K174" s="27"/>
      <c r="L174" s="27"/>
      <c r="M174" s="27"/>
    </row>
    <row r="175" spans="3:13" ht="12.75">
      <c r="C175">
        <v>5169</v>
      </c>
      <c r="E175">
        <v>42</v>
      </c>
      <c r="F175" t="s">
        <v>103</v>
      </c>
      <c r="G175" s="57">
        <v>1925</v>
      </c>
      <c r="H175" s="57">
        <v>8000</v>
      </c>
      <c r="I175" s="44" t="s">
        <v>369</v>
      </c>
      <c r="J175" s="28"/>
      <c r="K175" s="27"/>
      <c r="L175" s="27"/>
      <c r="M175" s="27"/>
    </row>
    <row r="176" spans="3:13" ht="12.75">
      <c r="C176">
        <v>5169</v>
      </c>
      <c r="E176">
        <v>43</v>
      </c>
      <c r="F176" t="s">
        <v>103</v>
      </c>
      <c r="G176" s="57">
        <v>0</v>
      </c>
      <c r="H176" s="57">
        <v>1100</v>
      </c>
      <c r="I176" s="44" t="s">
        <v>370</v>
      </c>
      <c r="J176" s="28"/>
      <c r="K176" s="27"/>
      <c r="L176" s="27"/>
      <c r="M176" s="27"/>
    </row>
    <row r="177" spans="3:13" ht="12.75">
      <c r="C177">
        <v>5169</v>
      </c>
      <c r="E177">
        <v>44</v>
      </c>
      <c r="F177" t="s">
        <v>103</v>
      </c>
      <c r="G177" s="57">
        <v>0</v>
      </c>
      <c r="H177" s="57">
        <v>1000</v>
      </c>
      <c r="I177" s="44" t="s">
        <v>368</v>
      </c>
      <c r="J177" s="28"/>
      <c r="K177" s="27"/>
      <c r="L177" s="27"/>
      <c r="M177" s="27"/>
    </row>
    <row r="178" spans="3:13" ht="18.75" customHeight="1">
      <c r="C178">
        <v>5171</v>
      </c>
      <c r="F178" t="s">
        <v>15</v>
      </c>
      <c r="G178" s="57">
        <v>1271</v>
      </c>
      <c r="H178" s="57">
        <v>0</v>
      </c>
      <c r="I178" s="44" t="s">
        <v>673</v>
      </c>
      <c r="J178" s="28"/>
      <c r="K178" s="27"/>
      <c r="L178" s="27"/>
      <c r="M178" s="27"/>
    </row>
    <row r="179" spans="3:13" ht="12.75">
      <c r="C179">
        <v>5901</v>
      </c>
      <c r="F179" t="s">
        <v>88</v>
      </c>
      <c r="G179" s="57">
        <v>0</v>
      </c>
      <c r="H179" s="57">
        <v>10000</v>
      </c>
      <c r="I179" s="44" t="s">
        <v>0</v>
      </c>
      <c r="J179" s="37" t="s">
        <v>0</v>
      </c>
      <c r="K179" s="27"/>
      <c r="L179" s="27"/>
      <c r="M179" s="27"/>
    </row>
    <row r="180" spans="2:13" ht="13.5" customHeight="1">
      <c r="B180" s="17">
        <v>3613</v>
      </c>
      <c r="C180" s="17"/>
      <c r="D180" s="17"/>
      <c r="E180" s="17"/>
      <c r="F180" s="17"/>
      <c r="G180" s="58">
        <f>SUM(G168:G179)</f>
        <v>73958</v>
      </c>
      <c r="H180" s="58">
        <f>SUM(H168:H179)</f>
        <v>93900</v>
      </c>
      <c r="I180" s="44"/>
      <c r="J180" s="37"/>
      <c r="K180" s="27"/>
      <c r="L180" s="27"/>
      <c r="M180" s="27"/>
    </row>
    <row r="181" spans="7:13" ht="12.75">
      <c r="G181" s="57"/>
      <c r="H181" s="57"/>
      <c r="I181" s="28"/>
      <c r="J181" s="28"/>
      <c r="K181" s="27"/>
      <c r="L181" s="27"/>
      <c r="M181" s="27"/>
    </row>
    <row r="182" spans="2:13" ht="12.75">
      <c r="B182" s="2" t="s">
        <v>37</v>
      </c>
      <c r="G182" s="57"/>
      <c r="H182" s="57"/>
      <c r="I182" s="28"/>
      <c r="J182" s="28"/>
      <c r="K182" s="27"/>
      <c r="L182" s="27"/>
      <c r="M182" s="27"/>
    </row>
    <row r="183" spans="2:13" ht="12.75">
      <c r="B183">
        <v>3631</v>
      </c>
      <c r="C183">
        <v>5139</v>
      </c>
      <c r="F183" t="s">
        <v>10</v>
      </c>
      <c r="G183" s="57">
        <v>0</v>
      </c>
      <c r="H183" s="57">
        <v>7000</v>
      </c>
      <c r="I183" s="44" t="s">
        <v>521</v>
      </c>
      <c r="J183" s="28"/>
      <c r="K183" s="27"/>
      <c r="L183" s="27"/>
      <c r="M183" s="27"/>
    </row>
    <row r="184" spans="3:13" ht="12.75">
      <c r="C184">
        <v>5154</v>
      </c>
      <c r="F184" t="s">
        <v>13</v>
      </c>
      <c r="G184" s="57">
        <v>98349</v>
      </c>
      <c r="H184" s="57">
        <v>100000</v>
      </c>
      <c r="I184" s="44"/>
      <c r="J184" s="28"/>
      <c r="K184" s="27"/>
      <c r="L184" s="27"/>
      <c r="M184" s="27"/>
    </row>
    <row r="185" spans="3:13" ht="12.75">
      <c r="C185">
        <v>5169</v>
      </c>
      <c r="F185" t="s">
        <v>103</v>
      </c>
      <c r="G185" s="57">
        <v>11517</v>
      </c>
      <c r="H185" s="57">
        <v>15000</v>
      </c>
      <c r="I185" s="44" t="s">
        <v>598</v>
      </c>
      <c r="J185" s="28"/>
      <c r="K185" s="27"/>
      <c r="L185" s="27"/>
      <c r="M185" s="27"/>
    </row>
    <row r="186" spans="3:13" ht="12.75">
      <c r="C186">
        <v>5169</v>
      </c>
      <c r="E186">
        <v>42</v>
      </c>
      <c r="F186" t="s">
        <v>9</v>
      </c>
      <c r="G186" s="57">
        <v>0</v>
      </c>
      <c r="H186" s="57">
        <v>30000</v>
      </c>
      <c r="I186" s="44" t="s">
        <v>369</v>
      </c>
      <c r="J186" s="28"/>
      <c r="K186" s="27"/>
      <c r="L186" s="27"/>
      <c r="M186" s="27"/>
    </row>
    <row r="187" spans="3:13" ht="12.75">
      <c r="C187">
        <v>5171</v>
      </c>
      <c r="F187" t="s">
        <v>15</v>
      </c>
      <c r="G187" s="57">
        <v>15202</v>
      </c>
      <c r="H187" s="57">
        <v>20000</v>
      </c>
      <c r="I187" s="44" t="s">
        <v>599</v>
      </c>
      <c r="J187" s="28"/>
      <c r="K187" s="27"/>
      <c r="L187" s="27"/>
      <c r="M187" s="27"/>
    </row>
    <row r="188" spans="3:13" ht="12.75">
      <c r="C188">
        <v>5901</v>
      </c>
      <c r="F188" t="s">
        <v>121</v>
      </c>
      <c r="G188" s="57">
        <v>0</v>
      </c>
      <c r="H188" s="57">
        <v>10000</v>
      </c>
      <c r="I188" s="44" t="s">
        <v>281</v>
      </c>
      <c r="J188" s="28"/>
      <c r="K188" s="27"/>
      <c r="L188" s="27"/>
      <c r="M188" s="27"/>
    </row>
    <row r="189" spans="2:13" ht="12.75">
      <c r="B189" s="17">
        <v>3631</v>
      </c>
      <c r="C189" s="17"/>
      <c r="D189" s="17"/>
      <c r="E189" s="17"/>
      <c r="F189" s="17"/>
      <c r="G189" s="23">
        <f>SUM(G183:G188)</f>
        <v>125068</v>
      </c>
      <c r="H189" s="23">
        <f>SUM(H183:H188)</f>
        <v>182000</v>
      </c>
      <c r="I189" s="44"/>
      <c r="J189" s="28"/>
      <c r="K189" s="27"/>
      <c r="L189" s="27"/>
      <c r="M189" s="27"/>
    </row>
    <row r="190" spans="7:13" ht="12.75" customHeight="1">
      <c r="G190" s="1"/>
      <c r="H190" s="1"/>
      <c r="I190" s="28"/>
      <c r="J190" s="28"/>
      <c r="K190" s="27"/>
      <c r="L190" s="27"/>
      <c r="M190" s="27"/>
    </row>
    <row r="191" spans="2:13" ht="12.75">
      <c r="B191" s="2" t="s">
        <v>38</v>
      </c>
      <c r="G191" s="57"/>
      <c r="H191" s="57"/>
      <c r="I191" s="28"/>
      <c r="J191" s="28"/>
      <c r="K191" s="27"/>
      <c r="L191" s="27"/>
      <c r="M191" s="27"/>
    </row>
    <row r="192" spans="2:13" ht="12.75">
      <c r="B192" s="66">
        <v>3632</v>
      </c>
      <c r="C192">
        <v>5021</v>
      </c>
      <c r="F192" s="71" t="s">
        <v>229</v>
      </c>
      <c r="G192" s="57">
        <v>38220</v>
      </c>
      <c r="H192" s="57">
        <v>40000</v>
      </c>
      <c r="I192" s="28" t="s">
        <v>523</v>
      </c>
      <c r="J192" s="28"/>
      <c r="K192" s="27"/>
      <c r="L192" s="27"/>
      <c r="M192" s="27"/>
    </row>
    <row r="193" spans="2:13" ht="12.75">
      <c r="B193" s="66"/>
      <c r="C193">
        <v>5031</v>
      </c>
      <c r="F193" s="71" t="s">
        <v>231</v>
      </c>
      <c r="G193" s="57">
        <v>5584</v>
      </c>
      <c r="H193" s="57">
        <v>6000</v>
      </c>
      <c r="I193" s="28"/>
      <c r="J193" s="28"/>
      <c r="K193" s="27"/>
      <c r="L193" s="27"/>
      <c r="M193" s="27"/>
    </row>
    <row r="194" spans="2:13" ht="12.75">
      <c r="B194" s="66"/>
      <c r="C194">
        <v>5032</v>
      </c>
      <c r="F194" s="71" t="s">
        <v>230</v>
      </c>
      <c r="G194" s="57">
        <v>2009</v>
      </c>
      <c r="H194" s="57">
        <v>2500</v>
      </c>
      <c r="I194" s="28"/>
      <c r="J194" s="28"/>
      <c r="K194" s="27"/>
      <c r="L194" s="27"/>
      <c r="M194" s="27"/>
    </row>
    <row r="195" spans="2:13" ht="12.75">
      <c r="B195" s="66"/>
      <c r="C195">
        <v>5137</v>
      </c>
      <c r="F195" s="71" t="s">
        <v>326</v>
      </c>
      <c r="G195" s="57">
        <v>0</v>
      </c>
      <c r="H195" s="57">
        <v>0</v>
      </c>
      <c r="I195" s="28"/>
      <c r="J195" s="28"/>
      <c r="K195" s="27"/>
      <c r="L195" s="27"/>
      <c r="M195" s="27"/>
    </row>
    <row r="196" spans="3:13" ht="12.75">
      <c r="C196">
        <v>5139</v>
      </c>
      <c r="F196" t="s">
        <v>39</v>
      </c>
      <c r="G196" s="57">
        <v>3351</v>
      </c>
      <c r="H196" s="57">
        <v>3500</v>
      </c>
      <c r="I196" s="28" t="s">
        <v>309</v>
      </c>
      <c r="J196" s="28"/>
      <c r="K196" s="27"/>
      <c r="L196" s="27"/>
      <c r="M196" s="27"/>
    </row>
    <row r="197" spans="3:13" ht="12.75">
      <c r="C197">
        <v>5154</v>
      </c>
      <c r="F197" t="s">
        <v>13</v>
      </c>
      <c r="G197" s="57">
        <v>1170</v>
      </c>
      <c r="H197" s="57">
        <v>1500</v>
      </c>
      <c r="I197" s="28"/>
      <c r="J197" s="28"/>
      <c r="K197" s="27"/>
      <c r="L197" s="27"/>
      <c r="M197" s="27"/>
    </row>
    <row r="198" spans="3:13" ht="12.75">
      <c r="C198">
        <v>5156</v>
      </c>
      <c r="F198" t="s">
        <v>156</v>
      </c>
      <c r="G198" s="57">
        <v>1038</v>
      </c>
      <c r="H198" s="57">
        <v>1100</v>
      </c>
      <c r="I198" s="28"/>
      <c r="J198" s="28"/>
      <c r="K198" s="27"/>
      <c r="L198" s="27"/>
      <c r="M198" s="27"/>
    </row>
    <row r="199" spans="3:13" ht="12.75">
      <c r="C199">
        <v>5169</v>
      </c>
      <c r="E199">
        <v>42</v>
      </c>
      <c r="F199" t="s">
        <v>103</v>
      </c>
      <c r="G199" s="57">
        <v>1311</v>
      </c>
      <c r="H199" s="57">
        <v>0</v>
      </c>
      <c r="I199" s="28" t="s">
        <v>369</v>
      </c>
      <c r="J199" s="28"/>
      <c r="K199" s="27"/>
      <c r="L199" s="27"/>
      <c r="M199" s="27"/>
    </row>
    <row r="200" spans="3:13" ht="24">
      <c r="C200">
        <v>5171</v>
      </c>
      <c r="F200" t="s">
        <v>28</v>
      </c>
      <c r="G200" s="57">
        <v>6510</v>
      </c>
      <c r="H200" s="57">
        <v>100000</v>
      </c>
      <c r="I200" s="28" t="s">
        <v>667</v>
      </c>
      <c r="J200" s="28"/>
      <c r="K200" s="27"/>
      <c r="L200" s="27"/>
      <c r="M200" s="27"/>
    </row>
    <row r="201" spans="2:13" ht="12.75">
      <c r="B201" s="17">
        <v>3632</v>
      </c>
      <c r="C201">
        <v>5901</v>
      </c>
      <c r="F201" t="s">
        <v>70</v>
      </c>
      <c r="G201" s="57">
        <v>0</v>
      </c>
      <c r="H201" s="57">
        <v>5000</v>
      </c>
      <c r="I201" s="28" t="s">
        <v>0</v>
      </c>
      <c r="J201" s="28"/>
      <c r="K201" s="27"/>
      <c r="L201" s="27"/>
      <c r="M201" s="27"/>
    </row>
    <row r="202" spans="2:13" ht="12.75">
      <c r="B202" s="17"/>
      <c r="C202" s="17"/>
      <c r="D202" s="17"/>
      <c r="E202" s="17"/>
      <c r="F202" s="17"/>
      <c r="G202" s="58">
        <f>SUM(G192:G201)</f>
        <v>59193</v>
      </c>
      <c r="H202" s="58">
        <f>SUM(H192:H201)</f>
        <v>159600</v>
      </c>
      <c r="I202" s="28"/>
      <c r="J202" s="28"/>
      <c r="K202" s="27"/>
      <c r="L202" s="27"/>
      <c r="M202" s="27"/>
    </row>
    <row r="203" spans="2:13" ht="12.75">
      <c r="B203" s="17" t="s">
        <v>140</v>
      </c>
      <c r="C203" s="17"/>
      <c r="D203" s="17"/>
      <c r="E203" s="17"/>
      <c r="F203" s="17"/>
      <c r="G203" s="23"/>
      <c r="H203" s="23"/>
      <c r="I203" s="28"/>
      <c r="J203" s="28"/>
      <c r="K203" s="27"/>
      <c r="L203" s="27"/>
      <c r="M203" s="27"/>
    </row>
    <row r="204" spans="2:13" ht="12.75">
      <c r="B204" s="17">
        <v>3639</v>
      </c>
      <c r="C204" s="55"/>
      <c r="D204" s="55"/>
      <c r="E204" s="55"/>
      <c r="F204" s="55"/>
      <c r="G204" s="23"/>
      <c r="H204" s="23"/>
      <c r="I204" s="28"/>
      <c r="J204" s="28"/>
      <c r="K204" s="27"/>
      <c r="L204" s="27"/>
      <c r="M204" s="27"/>
    </row>
    <row r="205" spans="2:13" ht="12.75">
      <c r="B205" s="17"/>
      <c r="C205" s="66">
        <v>5137</v>
      </c>
      <c r="D205" s="66"/>
      <c r="E205" s="66">
        <v>359</v>
      </c>
      <c r="F205" s="66" t="s">
        <v>269</v>
      </c>
      <c r="G205" s="95">
        <v>26112</v>
      </c>
      <c r="H205" s="95">
        <v>30000</v>
      </c>
      <c r="I205" s="28" t="s">
        <v>664</v>
      </c>
      <c r="J205" s="28"/>
      <c r="K205" s="27"/>
      <c r="L205" s="27"/>
      <c r="M205" s="27"/>
    </row>
    <row r="206" spans="2:13" ht="12.75">
      <c r="B206" s="17"/>
      <c r="C206" s="55">
        <v>5164</v>
      </c>
      <c r="D206" s="55"/>
      <c r="E206" s="55"/>
      <c r="F206" t="s">
        <v>106</v>
      </c>
      <c r="G206" s="95">
        <v>2875</v>
      </c>
      <c r="H206" s="95">
        <v>0</v>
      </c>
      <c r="I206" s="28" t="s">
        <v>0</v>
      </c>
      <c r="J206" s="28"/>
      <c r="K206" s="27"/>
      <c r="L206" s="27"/>
      <c r="M206" s="27"/>
    </row>
    <row r="207" spans="2:13" ht="12.75">
      <c r="B207" s="18"/>
      <c r="C207" s="18">
        <v>5169</v>
      </c>
      <c r="D207" s="18"/>
      <c r="E207" s="18"/>
      <c r="F207" s="18" t="s">
        <v>103</v>
      </c>
      <c r="G207" s="59">
        <v>0</v>
      </c>
      <c r="H207" s="59">
        <v>0</v>
      </c>
      <c r="I207" s="28" t="s">
        <v>0</v>
      </c>
      <c r="J207" s="28"/>
      <c r="K207" s="27"/>
      <c r="L207" s="27"/>
      <c r="M207" s="27"/>
    </row>
    <row r="208" spans="2:13" ht="12.75">
      <c r="B208" s="55"/>
      <c r="C208" s="18">
        <v>5361</v>
      </c>
      <c r="D208" s="18"/>
      <c r="E208" s="18"/>
      <c r="F208" s="18" t="s">
        <v>8</v>
      </c>
      <c r="G208" s="59">
        <v>0</v>
      </c>
      <c r="H208" s="59">
        <v>0</v>
      </c>
      <c r="I208" s="28" t="s">
        <v>204</v>
      </c>
      <c r="J208" s="28"/>
      <c r="K208" s="27"/>
      <c r="L208" s="27"/>
      <c r="M208" s="27"/>
    </row>
    <row r="209" spans="2:13" ht="12.75">
      <c r="B209" s="55"/>
      <c r="C209" s="55">
        <v>5362</v>
      </c>
      <c r="D209" s="55"/>
      <c r="E209" s="55"/>
      <c r="F209" s="55" t="s">
        <v>24</v>
      </c>
      <c r="G209" s="60">
        <v>1369</v>
      </c>
      <c r="H209" s="60">
        <v>0</v>
      </c>
      <c r="I209" s="28" t="s">
        <v>0</v>
      </c>
      <c r="J209" s="28"/>
      <c r="K209" s="27"/>
      <c r="L209" s="27"/>
      <c r="M209" s="27"/>
    </row>
    <row r="210" spans="2:13" ht="12.75">
      <c r="B210" s="164"/>
      <c r="C210" s="118">
        <v>5901</v>
      </c>
      <c r="D210" s="164"/>
      <c r="E210" s="164"/>
      <c r="F210" s="118" t="s">
        <v>70</v>
      </c>
      <c r="G210" s="60">
        <v>0</v>
      </c>
      <c r="H210" s="60">
        <v>5000</v>
      </c>
      <c r="I210" s="38" t="s">
        <v>0</v>
      </c>
      <c r="J210" s="28"/>
      <c r="K210" s="27"/>
      <c r="L210" s="27"/>
      <c r="M210" s="27"/>
    </row>
    <row r="211" spans="2:13" ht="12.75">
      <c r="B211" s="17">
        <v>3639</v>
      </c>
      <c r="C211" t="s">
        <v>0</v>
      </c>
      <c r="D211" s="55"/>
      <c r="E211" s="55"/>
      <c r="F211" t="s">
        <v>0</v>
      </c>
      <c r="G211" s="58">
        <f>SUM(G205:G210)</f>
        <v>30356</v>
      </c>
      <c r="H211" s="58">
        <f>SUM(H205:H210)</f>
        <v>35000</v>
      </c>
      <c r="I211" s="28" t="s">
        <v>0</v>
      </c>
      <c r="J211" s="28"/>
      <c r="K211" s="27"/>
      <c r="L211" s="27"/>
      <c r="M211" s="27"/>
    </row>
    <row r="212" spans="2:13" ht="12.75">
      <c r="B212" s="17"/>
      <c r="D212" s="55"/>
      <c r="E212" s="55"/>
      <c r="G212" s="58"/>
      <c r="H212" s="58"/>
      <c r="I212" s="28"/>
      <c r="J212" s="28"/>
      <c r="K212" s="27"/>
      <c r="L212" s="27"/>
      <c r="M212" s="27"/>
    </row>
    <row r="213" spans="2:13" ht="12.75">
      <c r="B213" s="17" t="s">
        <v>157</v>
      </c>
      <c r="C213" s="17"/>
      <c r="D213" s="17"/>
      <c r="E213" s="17"/>
      <c r="F213" s="17"/>
      <c r="G213" s="23"/>
      <c r="H213" s="58" t="s">
        <v>0</v>
      </c>
      <c r="I213" s="28"/>
      <c r="J213" s="28"/>
      <c r="K213" s="27"/>
      <c r="L213" s="27"/>
      <c r="M213" s="27"/>
    </row>
    <row r="214" spans="2:13" ht="12.75">
      <c r="B214" s="18">
        <v>3721</v>
      </c>
      <c r="C214" s="17"/>
      <c r="D214" s="17"/>
      <c r="E214" s="17"/>
      <c r="F214" s="17"/>
      <c r="G214" s="23"/>
      <c r="H214" s="58" t="s">
        <v>0</v>
      </c>
      <c r="I214" s="28"/>
      <c r="J214" s="28"/>
      <c r="K214" s="27"/>
      <c r="L214" s="27"/>
      <c r="M214" s="27"/>
    </row>
    <row r="215" spans="2:13" ht="12.75">
      <c r="B215" s="17" t="s">
        <v>0</v>
      </c>
      <c r="C215" s="18">
        <v>5169</v>
      </c>
      <c r="D215" s="18"/>
      <c r="E215" s="18"/>
      <c r="F215" s="18" t="s">
        <v>103</v>
      </c>
      <c r="G215" s="1">
        <v>15566</v>
      </c>
      <c r="H215" s="1">
        <v>20000</v>
      </c>
      <c r="I215" s="28"/>
      <c r="J215" s="28"/>
      <c r="K215" s="27"/>
      <c r="L215" s="27"/>
      <c r="M215" s="27"/>
    </row>
    <row r="216" spans="2:13" ht="12.75">
      <c r="B216" s="17">
        <v>3721</v>
      </c>
      <c r="G216" s="23">
        <f>SUM(G215)</f>
        <v>15566</v>
      </c>
      <c r="H216" s="23">
        <f>SUM(H215)</f>
        <v>20000</v>
      </c>
      <c r="I216" s="28"/>
      <c r="J216" s="28"/>
      <c r="K216" s="27"/>
      <c r="L216" s="27"/>
      <c r="M216" s="27"/>
    </row>
    <row r="217" spans="2:13" ht="12.75">
      <c r="B217" s="17"/>
      <c r="G217" s="23"/>
      <c r="H217" s="23"/>
      <c r="I217" s="28"/>
      <c r="J217" s="28"/>
      <c r="K217" s="27"/>
      <c r="L217" s="27"/>
      <c r="M217" s="27"/>
    </row>
    <row r="218" spans="2:13" ht="12.75">
      <c r="B218" s="2" t="s">
        <v>40</v>
      </c>
      <c r="G218" s="23"/>
      <c r="H218" s="23"/>
      <c r="I218" s="28"/>
      <c r="J218" s="28"/>
      <c r="K218" s="27"/>
      <c r="L218" s="27"/>
      <c r="M218" s="27"/>
    </row>
    <row r="219" spans="2:13" ht="12.75">
      <c r="B219">
        <v>3722</v>
      </c>
      <c r="G219" s="1"/>
      <c r="H219" s="1"/>
      <c r="I219" s="44"/>
      <c r="J219" s="28"/>
      <c r="K219" s="27"/>
      <c r="L219" s="27"/>
      <c r="M219" s="27"/>
    </row>
    <row r="220" spans="3:13" ht="12.75">
      <c r="C220">
        <v>5138</v>
      </c>
      <c r="F220" t="s">
        <v>41</v>
      </c>
      <c r="G220" s="57">
        <v>3584</v>
      </c>
      <c r="H220" s="57">
        <v>4000</v>
      </c>
      <c r="I220" s="44" t="s">
        <v>145</v>
      </c>
      <c r="J220" s="28"/>
      <c r="K220" s="43"/>
      <c r="L220" s="27"/>
      <c r="M220" s="27"/>
    </row>
    <row r="221" spans="3:13" ht="12.75">
      <c r="C221">
        <v>5139</v>
      </c>
      <c r="F221" t="s">
        <v>39</v>
      </c>
      <c r="G221" s="57">
        <v>90</v>
      </c>
      <c r="H221" s="57">
        <v>100</v>
      </c>
      <c r="I221" s="44"/>
      <c r="J221" s="28"/>
      <c r="K221" s="43"/>
      <c r="L221" s="27"/>
      <c r="M221" s="27"/>
    </row>
    <row r="222" spans="2:13" ht="12.75">
      <c r="B222" s="17" t="s">
        <v>0</v>
      </c>
      <c r="C222">
        <v>5169</v>
      </c>
      <c r="F222" t="s">
        <v>9</v>
      </c>
      <c r="G222" s="57">
        <v>621550</v>
      </c>
      <c r="H222" s="57">
        <v>643000</v>
      </c>
      <c r="I222" s="44" t="s">
        <v>164</v>
      </c>
      <c r="J222" s="28"/>
      <c r="K222" s="27"/>
      <c r="L222" s="27"/>
      <c r="M222" s="27"/>
    </row>
    <row r="223" spans="2:13" ht="12.75">
      <c r="B223" s="17">
        <v>3722</v>
      </c>
      <c r="C223" s="17"/>
      <c r="D223" s="17"/>
      <c r="E223" s="17"/>
      <c r="F223" s="17"/>
      <c r="G223" s="58">
        <f>SUM(G220:G222)</f>
        <v>625224</v>
      </c>
      <c r="H223" s="58">
        <f>SUM(H220:H222)</f>
        <v>647100</v>
      </c>
      <c r="I223" s="44"/>
      <c r="J223" s="28"/>
      <c r="K223" s="27"/>
      <c r="L223" s="27"/>
      <c r="M223" s="27"/>
    </row>
    <row r="224" spans="2:13" ht="12.75">
      <c r="B224" s="17"/>
      <c r="C224" s="17"/>
      <c r="D224" s="17"/>
      <c r="E224" s="17"/>
      <c r="F224" s="17"/>
      <c r="G224" s="58"/>
      <c r="H224" s="58"/>
      <c r="I224" s="44"/>
      <c r="J224" s="28"/>
      <c r="K224" s="27"/>
      <c r="L224" s="27"/>
      <c r="M224" s="27"/>
    </row>
    <row r="225" spans="2:13" ht="12.75">
      <c r="B225" s="17" t="s">
        <v>71</v>
      </c>
      <c r="C225" s="17"/>
      <c r="D225" s="17"/>
      <c r="E225" s="17"/>
      <c r="F225" s="17"/>
      <c r="G225" s="58"/>
      <c r="H225" s="58"/>
      <c r="I225" s="44"/>
      <c r="J225" s="28"/>
      <c r="K225" s="27"/>
      <c r="L225" s="27"/>
      <c r="M225" s="27"/>
    </row>
    <row r="226" spans="2:13" ht="12.75">
      <c r="B226" s="17">
        <v>3723</v>
      </c>
      <c r="C226" s="17"/>
      <c r="D226" s="17"/>
      <c r="E226" s="17"/>
      <c r="F226" s="17"/>
      <c r="G226" s="58"/>
      <c r="H226" s="58"/>
      <c r="I226" s="44"/>
      <c r="J226" s="28"/>
      <c r="K226" s="27"/>
      <c r="L226" s="27"/>
      <c r="M226" s="27"/>
    </row>
    <row r="227" spans="2:13" ht="12.75">
      <c r="B227" s="18"/>
      <c r="C227" s="18">
        <v>5169</v>
      </c>
      <c r="D227" s="18"/>
      <c r="E227" s="18">
        <v>20</v>
      </c>
      <c r="F227" s="18" t="s">
        <v>103</v>
      </c>
      <c r="G227" s="57">
        <v>134017</v>
      </c>
      <c r="H227" s="57">
        <v>148000</v>
      </c>
      <c r="I227" s="44" t="s">
        <v>165</v>
      </c>
      <c r="J227" s="28"/>
      <c r="K227" s="27"/>
      <c r="L227" s="27"/>
      <c r="M227" s="27"/>
    </row>
    <row r="228" spans="2:13" ht="12.75">
      <c r="B228" s="17"/>
      <c r="C228" s="18">
        <v>5169</v>
      </c>
      <c r="D228" s="18"/>
      <c r="E228" s="18">
        <v>23</v>
      </c>
      <c r="F228" s="18" t="s">
        <v>103</v>
      </c>
      <c r="G228" s="59">
        <v>1518</v>
      </c>
      <c r="H228" s="59">
        <v>2000</v>
      </c>
      <c r="I228" s="44" t="s">
        <v>187</v>
      </c>
      <c r="J228" s="28"/>
      <c r="K228" s="27"/>
      <c r="L228" s="27"/>
      <c r="M228" s="27"/>
    </row>
    <row r="229" spans="2:13" ht="19.5">
      <c r="B229" s="17"/>
      <c r="C229" s="18">
        <v>5169</v>
      </c>
      <c r="D229" s="18"/>
      <c r="E229" s="18">
        <v>25</v>
      </c>
      <c r="F229" s="18" t="s">
        <v>103</v>
      </c>
      <c r="G229" s="59">
        <v>26731</v>
      </c>
      <c r="H229" s="59">
        <v>30000</v>
      </c>
      <c r="I229" s="44" t="s">
        <v>285</v>
      </c>
      <c r="J229" s="28"/>
      <c r="K229" s="27"/>
      <c r="L229" s="27"/>
      <c r="M229" s="27"/>
    </row>
    <row r="230" spans="2:13" ht="19.5">
      <c r="B230" s="17" t="s">
        <v>0</v>
      </c>
      <c r="C230" s="66">
        <v>5169</v>
      </c>
      <c r="D230" s="18"/>
      <c r="E230" s="66">
        <v>24</v>
      </c>
      <c r="F230" s="18" t="s">
        <v>103</v>
      </c>
      <c r="G230" s="59">
        <v>72595</v>
      </c>
      <c r="H230" s="59">
        <v>75000</v>
      </c>
      <c r="I230" s="44" t="s">
        <v>234</v>
      </c>
      <c r="J230" s="28"/>
      <c r="K230" s="27"/>
      <c r="L230" s="27"/>
      <c r="M230" s="27"/>
    </row>
    <row r="231" spans="2:13" ht="12.75">
      <c r="B231" s="17">
        <v>3723</v>
      </c>
      <c r="C231" s="17"/>
      <c r="D231" s="17"/>
      <c r="E231" s="17"/>
      <c r="F231" s="17"/>
      <c r="G231" s="58">
        <f>SUM(G227:G230)</f>
        <v>234861</v>
      </c>
      <c r="H231" s="58">
        <f>SUM(H227:H230)</f>
        <v>255000</v>
      </c>
      <c r="I231" s="44"/>
      <c r="J231" s="28"/>
      <c r="K231" s="27"/>
      <c r="L231" s="27"/>
      <c r="M231" s="27"/>
    </row>
    <row r="232" spans="2:13" ht="12.75">
      <c r="B232" s="17"/>
      <c r="C232" s="17"/>
      <c r="D232" s="17"/>
      <c r="E232" s="17"/>
      <c r="F232" s="17"/>
      <c r="G232" s="58"/>
      <c r="H232" s="58"/>
      <c r="I232" s="44"/>
      <c r="J232" s="28"/>
      <c r="K232" s="27"/>
      <c r="L232" s="27"/>
      <c r="M232" s="27"/>
    </row>
    <row r="233" spans="2:13" ht="12.75">
      <c r="B233" s="17" t="s">
        <v>182</v>
      </c>
      <c r="C233" s="17"/>
      <c r="D233" s="17"/>
      <c r="E233" s="17"/>
      <c r="F233" s="17"/>
      <c r="G233" s="58"/>
      <c r="H233" s="58"/>
      <c r="I233" s="44"/>
      <c r="J233" s="28"/>
      <c r="K233" s="27"/>
      <c r="L233" s="27"/>
      <c r="M233" s="27"/>
    </row>
    <row r="234" spans="2:13" ht="12.75">
      <c r="B234" s="66">
        <v>3725</v>
      </c>
      <c r="C234" s="66">
        <v>5192</v>
      </c>
      <c r="D234" s="66"/>
      <c r="E234" s="66"/>
      <c r="F234" t="s">
        <v>471</v>
      </c>
      <c r="G234" s="67">
        <v>853</v>
      </c>
      <c r="H234" s="67">
        <v>0</v>
      </c>
      <c r="I234" s="44" t="s">
        <v>495</v>
      </c>
      <c r="J234" s="28"/>
      <c r="K234" s="27"/>
      <c r="L234" s="27"/>
      <c r="M234" s="27"/>
    </row>
    <row r="235" spans="2:13" ht="12.75">
      <c r="B235" s="17">
        <v>3725</v>
      </c>
      <c r="C235" s="17"/>
      <c r="D235" s="17"/>
      <c r="E235" s="17"/>
      <c r="F235" s="17"/>
      <c r="G235" s="58">
        <f>SUM(G234)</f>
        <v>853</v>
      </c>
      <c r="H235" s="58">
        <f>SUM(H234)</f>
        <v>0</v>
      </c>
      <c r="I235" s="44"/>
      <c r="J235" s="28"/>
      <c r="K235" s="27"/>
      <c r="L235" s="27"/>
      <c r="M235" s="27"/>
    </row>
    <row r="236" spans="2:13" ht="12.75">
      <c r="B236" s="66"/>
      <c r="C236" s="66"/>
      <c r="D236" s="66"/>
      <c r="E236" s="66"/>
      <c r="F236" s="66"/>
      <c r="G236" s="67"/>
      <c r="H236" s="67"/>
      <c r="I236" s="44"/>
      <c r="J236" s="28"/>
      <c r="K236" s="27"/>
      <c r="L236" s="27"/>
      <c r="M236" s="27"/>
    </row>
    <row r="237" spans="2:13" ht="12.75">
      <c r="B237" s="2" t="s">
        <v>52</v>
      </c>
      <c r="C237" s="17"/>
      <c r="D237" s="17"/>
      <c r="E237" s="17"/>
      <c r="F237" s="17"/>
      <c r="G237" s="58"/>
      <c r="H237" s="58"/>
      <c r="I237" s="44"/>
      <c r="J237" s="28"/>
      <c r="K237" s="27"/>
      <c r="L237" s="27"/>
      <c r="M237" s="27"/>
    </row>
    <row r="238" spans="2:13" ht="12.75">
      <c r="B238" s="66">
        <v>3744</v>
      </c>
      <c r="G238" s="57"/>
      <c r="H238" s="57"/>
      <c r="I238" s="44"/>
      <c r="J238" s="28"/>
      <c r="K238" s="27"/>
      <c r="L238" s="27"/>
      <c r="M238" s="27"/>
    </row>
    <row r="239" spans="2:13" ht="12.75">
      <c r="B239" s="66"/>
      <c r="C239">
        <v>5021</v>
      </c>
      <c r="F239" t="s">
        <v>318</v>
      </c>
      <c r="G239" s="57">
        <v>4320</v>
      </c>
      <c r="H239" s="57">
        <v>7500</v>
      </c>
      <c r="I239" s="44" t="s">
        <v>319</v>
      </c>
      <c r="J239" s="28"/>
      <c r="K239" s="27"/>
      <c r="L239" s="27"/>
      <c r="M239" s="27"/>
    </row>
    <row r="240" spans="2:13" ht="12.75">
      <c r="B240" t="s">
        <v>0</v>
      </c>
      <c r="C240" s="66">
        <v>5154</v>
      </c>
      <c r="D240" s="66"/>
      <c r="E240" s="66"/>
      <c r="F240" t="s">
        <v>13</v>
      </c>
      <c r="G240" s="67">
        <v>3786</v>
      </c>
      <c r="H240" s="67">
        <v>5000</v>
      </c>
      <c r="I240" s="44" t="s">
        <v>291</v>
      </c>
      <c r="J240" s="28"/>
      <c r="K240" s="27"/>
      <c r="L240" s="27"/>
      <c r="M240" s="27"/>
    </row>
    <row r="241" spans="3:13" ht="12.75">
      <c r="C241" s="18">
        <v>5169</v>
      </c>
      <c r="D241" s="18"/>
      <c r="E241" s="18"/>
      <c r="F241" s="18" t="s">
        <v>103</v>
      </c>
      <c r="G241" s="59">
        <v>5600</v>
      </c>
      <c r="H241" s="59">
        <v>0</v>
      </c>
      <c r="I241" s="44" t="s">
        <v>320</v>
      </c>
      <c r="J241" s="39"/>
      <c r="K241" s="27"/>
      <c r="L241" s="27"/>
      <c r="M241" s="27"/>
    </row>
    <row r="242" spans="2:13" ht="12.75">
      <c r="B242" s="17">
        <v>3744</v>
      </c>
      <c r="C242">
        <v>5901</v>
      </c>
      <c r="F242" t="s">
        <v>195</v>
      </c>
      <c r="G242" s="57">
        <v>0</v>
      </c>
      <c r="H242" s="57">
        <v>20000</v>
      </c>
      <c r="I242" s="44" t="s">
        <v>286</v>
      </c>
      <c r="J242" s="39"/>
      <c r="K242" s="27"/>
      <c r="L242" s="27"/>
      <c r="M242" s="27"/>
    </row>
    <row r="243" spans="3:13" ht="12.75">
      <c r="C243" s="17"/>
      <c r="D243" s="17"/>
      <c r="E243" s="17"/>
      <c r="F243" s="17"/>
      <c r="G243" s="58">
        <f>SUM(G239:G242)</f>
        <v>13706</v>
      </c>
      <c r="H243" s="58">
        <f>SUM(H239:H242)</f>
        <v>32500</v>
      </c>
      <c r="I243" s="44"/>
      <c r="J243" s="28"/>
      <c r="K243" s="27"/>
      <c r="L243" s="27"/>
      <c r="M243" s="27"/>
    </row>
    <row r="244" spans="2:13" ht="12.75">
      <c r="B244" s="2" t="s">
        <v>42</v>
      </c>
      <c r="G244" s="57"/>
      <c r="H244" s="57"/>
      <c r="I244" s="44"/>
      <c r="J244" s="28"/>
      <c r="K244" s="27"/>
      <c r="L244" s="27"/>
      <c r="M244" s="27"/>
    </row>
    <row r="245" spans="2:13" ht="12.75">
      <c r="B245" s="18">
        <v>3745</v>
      </c>
      <c r="C245">
        <v>5021</v>
      </c>
      <c r="F245" t="s">
        <v>17</v>
      </c>
      <c r="G245" s="57">
        <v>167463</v>
      </c>
      <c r="H245" s="57">
        <v>177000</v>
      </c>
      <c r="I245" s="44" t="s">
        <v>600</v>
      </c>
      <c r="J245" s="28"/>
      <c r="K245" s="27"/>
      <c r="L245" s="27"/>
      <c r="M245" s="27"/>
    </row>
    <row r="246" spans="2:13" ht="12.75">
      <c r="B246" s="18"/>
      <c r="C246">
        <v>5031</v>
      </c>
      <c r="F246" t="s">
        <v>43</v>
      </c>
      <c r="G246" s="57">
        <v>7997</v>
      </c>
      <c r="H246" s="57">
        <v>8500</v>
      </c>
      <c r="I246" s="44"/>
      <c r="J246" s="28"/>
      <c r="K246" s="27"/>
      <c r="L246" s="27"/>
      <c r="M246" s="27"/>
    </row>
    <row r="247" spans="2:13" ht="12.75">
      <c r="B247" s="18"/>
      <c r="C247">
        <v>5032</v>
      </c>
      <c r="F247" t="s">
        <v>104</v>
      </c>
      <c r="G247" s="57">
        <v>2879</v>
      </c>
      <c r="H247" s="57">
        <v>3500</v>
      </c>
      <c r="I247" s="44"/>
      <c r="J247" s="28"/>
      <c r="K247" s="27"/>
      <c r="L247" s="27"/>
      <c r="M247" s="27"/>
    </row>
    <row r="248" spans="3:13" ht="12.75">
      <c r="C248">
        <v>5132</v>
      </c>
      <c r="F248" t="s">
        <v>45</v>
      </c>
      <c r="G248" s="57">
        <v>523</v>
      </c>
      <c r="H248" s="57">
        <v>1000</v>
      </c>
      <c r="I248" s="44"/>
      <c r="J248" s="28"/>
      <c r="K248" s="27"/>
      <c r="L248" s="27"/>
      <c r="M248" s="27"/>
    </row>
    <row r="249" spans="3:13" ht="12.75">
      <c r="C249">
        <v>5139</v>
      </c>
      <c r="F249" t="s">
        <v>10</v>
      </c>
      <c r="G249" s="57">
        <v>6578</v>
      </c>
      <c r="H249" s="57">
        <v>8000</v>
      </c>
      <c r="I249" s="28"/>
      <c r="J249" s="28"/>
      <c r="K249" s="27"/>
      <c r="L249" s="27"/>
      <c r="M249" s="27"/>
    </row>
    <row r="250" spans="3:13" ht="12.75">
      <c r="C250">
        <v>5156</v>
      </c>
      <c r="F250" t="s">
        <v>46</v>
      </c>
      <c r="G250" s="57">
        <v>5660</v>
      </c>
      <c r="H250" s="57">
        <v>7000</v>
      </c>
      <c r="I250" s="28" t="s">
        <v>227</v>
      </c>
      <c r="J250" s="28"/>
      <c r="K250" s="27"/>
      <c r="L250" s="27"/>
      <c r="M250" s="27"/>
    </row>
    <row r="251" spans="3:13" ht="12.75">
      <c r="C251">
        <v>5163</v>
      </c>
      <c r="F251" t="s">
        <v>27</v>
      </c>
      <c r="G251" s="57">
        <v>1052</v>
      </c>
      <c r="H251" s="57">
        <v>1100</v>
      </c>
      <c r="I251" s="28" t="s">
        <v>196</v>
      </c>
      <c r="J251" s="28"/>
      <c r="K251" s="27"/>
      <c r="L251" s="27"/>
      <c r="M251" s="27"/>
    </row>
    <row r="252" spans="3:13" ht="19.5">
      <c r="C252">
        <v>5169</v>
      </c>
      <c r="F252" t="s">
        <v>9</v>
      </c>
      <c r="G252" s="57">
        <v>167547</v>
      </c>
      <c r="H252" s="57">
        <v>230000</v>
      </c>
      <c r="I252" s="44" t="s">
        <v>668</v>
      </c>
      <c r="J252" s="37" t="s">
        <v>0</v>
      </c>
      <c r="K252" s="27"/>
      <c r="L252" s="27"/>
      <c r="M252" s="27"/>
    </row>
    <row r="253" spans="3:13" ht="12.75">
      <c r="C253">
        <v>5171</v>
      </c>
      <c r="F253" t="s">
        <v>28</v>
      </c>
      <c r="G253" s="57">
        <v>2670</v>
      </c>
      <c r="H253" s="57">
        <v>5000</v>
      </c>
      <c r="I253" s="28" t="s">
        <v>171</v>
      </c>
      <c r="J253" s="37" t="s">
        <v>0</v>
      </c>
      <c r="K253" s="27"/>
      <c r="L253" s="27"/>
      <c r="M253" s="27"/>
    </row>
    <row r="254" spans="2:13" ht="12.75">
      <c r="B254" s="17" t="s">
        <v>0</v>
      </c>
      <c r="C254">
        <v>5901</v>
      </c>
      <c r="F254" t="s">
        <v>170</v>
      </c>
      <c r="G254" s="57">
        <v>0</v>
      </c>
      <c r="H254" s="57">
        <v>10000</v>
      </c>
      <c r="I254" s="28"/>
      <c r="J254" s="40"/>
      <c r="K254" s="35"/>
      <c r="L254" s="35"/>
      <c r="M254" s="35"/>
    </row>
    <row r="255" spans="2:13" ht="12.75">
      <c r="B255" s="17">
        <v>3745</v>
      </c>
      <c r="G255" s="58">
        <f>SUM(G245:G254)</f>
        <v>362369</v>
      </c>
      <c r="H255" s="58">
        <f>SUM(H245:H254)</f>
        <v>451100</v>
      </c>
      <c r="I255" s="28"/>
      <c r="J255" s="40"/>
      <c r="K255" s="35"/>
      <c r="L255" s="35"/>
      <c r="M255" s="35"/>
    </row>
    <row r="256" spans="2:13" ht="12.75">
      <c r="B256" s="17"/>
      <c r="G256" s="58"/>
      <c r="H256" s="58"/>
      <c r="I256" s="28"/>
      <c r="J256" s="40"/>
      <c r="K256" s="35"/>
      <c r="L256" s="35"/>
      <c r="M256" s="35"/>
    </row>
    <row r="257" spans="2:13" ht="12.75">
      <c r="B257" s="17" t="s">
        <v>472</v>
      </c>
      <c r="G257" s="57"/>
      <c r="H257" s="57"/>
      <c r="I257" s="28"/>
      <c r="J257" s="40"/>
      <c r="K257" s="35"/>
      <c r="L257" s="35"/>
      <c r="M257" s="35"/>
    </row>
    <row r="258" spans="2:13" ht="12.75">
      <c r="B258" s="66">
        <v>3900</v>
      </c>
      <c r="C258" s="66">
        <v>5492</v>
      </c>
      <c r="D258" s="66"/>
      <c r="E258" s="66"/>
      <c r="F258" t="s">
        <v>473</v>
      </c>
      <c r="G258" s="67">
        <v>23745</v>
      </c>
      <c r="H258" s="67">
        <v>0</v>
      </c>
      <c r="I258" s="28" t="s">
        <v>496</v>
      </c>
      <c r="J258" s="40"/>
      <c r="K258" s="35"/>
      <c r="L258" s="35"/>
      <c r="M258" s="35"/>
    </row>
    <row r="259" spans="2:13" ht="12.75">
      <c r="B259" s="17">
        <v>3900</v>
      </c>
      <c r="C259" s="17"/>
      <c r="D259" s="17"/>
      <c r="E259" s="17"/>
      <c r="F259" s="17"/>
      <c r="G259" s="58">
        <f>SUM(G258)</f>
        <v>23745</v>
      </c>
      <c r="H259" s="58">
        <f>SUM(H258)</f>
        <v>0</v>
      </c>
      <c r="I259" s="28"/>
      <c r="J259" s="40"/>
      <c r="K259" s="35"/>
      <c r="L259" s="35"/>
      <c r="M259" s="35"/>
    </row>
    <row r="260" spans="2:13" ht="12.75">
      <c r="B260" s="66"/>
      <c r="C260" s="66"/>
      <c r="D260" s="66"/>
      <c r="E260" s="66"/>
      <c r="F260" s="66"/>
      <c r="G260" s="67"/>
      <c r="H260" s="67"/>
      <c r="I260" s="28"/>
      <c r="J260" s="40"/>
      <c r="K260" s="35"/>
      <c r="L260" s="35"/>
      <c r="M260" s="35"/>
    </row>
    <row r="261" spans="2:13" ht="12.75">
      <c r="B261" s="9" t="s">
        <v>177</v>
      </c>
      <c r="C261" s="17"/>
      <c r="D261" s="17"/>
      <c r="E261" s="17"/>
      <c r="F261" s="17"/>
      <c r="G261" s="58"/>
      <c r="H261" s="58"/>
      <c r="I261" s="28"/>
      <c r="J261" s="28"/>
      <c r="K261" s="27"/>
      <c r="L261" s="27"/>
      <c r="M261" s="27"/>
    </row>
    <row r="262" spans="2:13" ht="24">
      <c r="B262" s="17">
        <v>4359</v>
      </c>
      <c r="C262" s="161">
        <v>5169</v>
      </c>
      <c r="D262" s="161"/>
      <c r="E262" s="161"/>
      <c r="F262" s="160" t="s">
        <v>103</v>
      </c>
      <c r="G262" s="67">
        <v>23070</v>
      </c>
      <c r="H262" s="67">
        <v>0</v>
      </c>
      <c r="I262" s="28" t="s">
        <v>416</v>
      </c>
      <c r="J262" s="28"/>
      <c r="K262" s="27"/>
      <c r="L262" s="27"/>
      <c r="M262" s="27"/>
    </row>
    <row r="263" spans="2:13" ht="24">
      <c r="B263" s="17" t="s">
        <v>0</v>
      </c>
      <c r="C263" s="66">
        <v>5339</v>
      </c>
      <c r="D263" s="66"/>
      <c r="E263" s="66"/>
      <c r="F263" t="s">
        <v>474</v>
      </c>
      <c r="G263" s="67">
        <v>15266</v>
      </c>
      <c r="H263" s="67">
        <v>50000</v>
      </c>
      <c r="I263" s="28" t="s">
        <v>475</v>
      </c>
      <c r="J263" s="28"/>
      <c r="K263" s="27"/>
      <c r="L263" s="27"/>
      <c r="M263" s="27"/>
    </row>
    <row r="264" spans="2:13" ht="12.75">
      <c r="B264" s="17">
        <v>4359</v>
      </c>
      <c r="C264" s="17"/>
      <c r="D264" s="17"/>
      <c r="E264" s="17"/>
      <c r="F264" s="17"/>
      <c r="G264" s="58">
        <f>SUM(G262:G263)</f>
        <v>38336</v>
      </c>
      <c r="H264" s="58">
        <f>SUM(H263:H263)</f>
        <v>50000</v>
      </c>
      <c r="I264" s="28"/>
      <c r="J264" s="28"/>
      <c r="K264" s="27"/>
      <c r="L264" s="27"/>
      <c r="M264" s="27"/>
    </row>
    <row r="265" spans="2:13" ht="12.75">
      <c r="B265" s="17"/>
      <c r="C265" s="17"/>
      <c r="D265" s="17"/>
      <c r="E265" s="17"/>
      <c r="F265" s="17"/>
      <c r="G265" s="58"/>
      <c r="H265" s="58"/>
      <c r="I265" s="28"/>
      <c r="J265" s="28"/>
      <c r="K265" s="27"/>
      <c r="L265" s="27"/>
      <c r="M265" s="27"/>
    </row>
    <row r="266" spans="2:13" ht="12.75">
      <c r="B266" s="17" t="s">
        <v>178</v>
      </c>
      <c r="G266" s="57"/>
      <c r="H266" s="57"/>
      <c r="I266" s="28"/>
      <c r="J266" s="28"/>
      <c r="K266" s="27"/>
      <c r="L266" s="27"/>
      <c r="M266" s="27"/>
    </row>
    <row r="267" spans="2:13" ht="21.75" customHeight="1">
      <c r="B267" s="17">
        <v>4357</v>
      </c>
      <c r="C267" s="18">
        <v>5339</v>
      </c>
      <c r="D267" s="18"/>
      <c r="E267" s="18"/>
      <c r="F267" s="18" t="s">
        <v>112</v>
      </c>
      <c r="G267" s="57">
        <v>33710</v>
      </c>
      <c r="H267" s="57">
        <v>35000</v>
      </c>
      <c r="I267" s="28" t="s">
        <v>220</v>
      </c>
      <c r="J267" s="28"/>
      <c r="K267" s="27"/>
      <c r="L267" s="27"/>
      <c r="M267" s="27"/>
    </row>
    <row r="268" spans="2:13" ht="12.75">
      <c r="B268" s="66">
        <v>4357</v>
      </c>
      <c r="G268" s="58">
        <f>SUM(G267)</f>
        <v>33710</v>
      </c>
      <c r="H268" s="58">
        <f>SUM(H267)</f>
        <v>35000</v>
      </c>
      <c r="I268" s="28"/>
      <c r="J268" s="28"/>
      <c r="K268" s="27"/>
      <c r="L268" s="27"/>
      <c r="M268" s="27"/>
    </row>
    <row r="269" spans="2:13" ht="12.75">
      <c r="B269" s="17"/>
      <c r="G269" s="58"/>
      <c r="H269" s="58"/>
      <c r="I269" s="28"/>
      <c r="J269" s="28"/>
      <c r="K269" s="27"/>
      <c r="L269" s="27"/>
      <c r="M269" s="27"/>
    </row>
    <row r="270" spans="2:13" ht="12.75">
      <c r="B270" s="17" t="s">
        <v>267</v>
      </c>
      <c r="G270" s="58"/>
      <c r="H270" s="58"/>
      <c r="I270" s="28"/>
      <c r="J270" s="28"/>
      <c r="K270" s="27"/>
      <c r="L270" s="27"/>
      <c r="M270" s="27"/>
    </row>
    <row r="271" spans="2:13" ht="12.75">
      <c r="B271" s="66">
        <v>5212</v>
      </c>
      <c r="C271">
        <v>5901</v>
      </c>
      <c r="F271" t="s">
        <v>121</v>
      </c>
      <c r="G271" s="57">
        <v>0</v>
      </c>
      <c r="H271" s="57">
        <v>5000</v>
      </c>
      <c r="I271" s="44" t="s">
        <v>268</v>
      </c>
      <c r="J271" s="28"/>
      <c r="K271" s="27"/>
      <c r="L271" s="27"/>
      <c r="M271" s="27"/>
    </row>
    <row r="272" spans="2:13" ht="12.75">
      <c r="B272" s="17">
        <v>5212</v>
      </c>
      <c r="G272" s="58">
        <f>SUM(G271)</f>
        <v>0</v>
      </c>
      <c r="H272" s="58">
        <f>SUM(H271)</f>
        <v>5000</v>
      </c>
      <c r="I272" s="28"/>
      <c r="J272" s="28"/>
      <c r="K272" s="27"/>
      <c r="L272" s="27"/>
      <c r="M272" s="27"/>
    </row>
    <row r="273" spans="2:13" ht="12.75">
      <c r="B273" s="17"/>
      <c r="G273" s="58"/>
      <c r="H273" s="58"/>
      <c r="I273" s="28"/>
      <c r="J273" s="28"/>
      <c r="K273" s="27"/>
      <c r="L273" s="27"/>
      <c r="M273" s="27"/>
    </row>
    <row r="274" spans="2:13" ht="12.75">
      <c r="B274" s="2" t="s">
        <v>47</v>
      </c>
      <c r="G274" s="58"/>
      <c r="H274" s="58"/>
      <c r="I274" s="28"/>
      <c r="J274" s="28"/>
      <c r="K274" s="27"/>
      <c r="L274" s="27"/>
      <c r="M274" s="27"/>
    </row>
    <row r="275" spans="2:13" ht="12.75">
      <c r="B275" s="17">
        <v>5512</v>
      </c>
      <c r="C275">
        <v>5019</v>
      </c>
      <c r="E275">
        <v>240</v>
      </c>
      <c r="F275" t="s">
        <v>476</v>
      </c>
      <c r="G275" s="57">
        <v>2085</v>
      </c>
      <c r="H275" s="57">
        <v>3000</v>
      </c>
      <c r="I275" s="28" t="s">
        <v>497</v>
      </c>
      <c r="J275" s="28"/>
      <c r="K275" s="27"/>
      <c r="L275" s="27"/>
      <c r="M275" s="27"/>
    </row>
    <row r="276" spans="2:13" ht="12.75">
      <c r="B276" s="18"/>
      <c r="C276">
        <v>5021</v>
      </c>
      <c r="F276" t="s">
        <v>17</v>
      </c>
      <c r="G276" s="57">
        <v>20450</v>
      </c>
      <c r="H276" s="57">
        <v>37000</v>
      </c>
      <c r="I276" s="28" t="s">
        <v>137</v>
      </c>
      <c r="J276" s="28"/>
      <c r="K276" s="27"/>
      <c r="L276" s="27"/>
      <c r="M276" s="27"/>
    </row>
    <row r="277" spans="2:13" ht="12.75">
      <c r="B277" s="18"/>
      <c r="C277">
        <v>5039</v>
      </c>
      <c r="F277" t="s">
        <v>477</v>
      </c>
      <c r="G277" s="57">
        <v>394</v>
      </c>
      <c r="H277" s="57">
        <v>0</v>
      </c>
      <c r="I277" s="28" t="s">
        <v>498</v>
      </c>
      <c r="J277" s="28"/>
      <c r="K277" s="27"/>
      <c r="L277" s="27"/>
      <c r="M277" s="27"/>
    </row>
    <row r="278" spans="2:13" ht="12.75">
      <c r="B278" s="18"/>
      <c r="C278">
        <v>5039</v>
      </c>
      <c r="E278">
        <v>240</v>
      </c>
      <c r="F278" t="s">
        <v>477</v>
      </c>
      <c r="G278" s="57">
        <v>315</v>
      </c>
      <c r="H278" s="57">
        <v>0</v>
      </c>
      <c r="I278" s="28" t="s">
        <v>499</v>
      </c>
      <c r="J278" s="28"/>
      <c r="K278" s="27"/>
      <c r="L278" s="27"/>
      <c r="M278" s="27"/>
    </row>
    <row r="279" spans="3:13" ht="12.75">
      <c r="C279">
        <v>5132</v>
      </c>
      <c r="F279" t="s">
        <v>45</v>
      </c>
      <c r="G279" s="57">
        <v>101640</v>
      </c>
      <c r="H279" s="57">
        <v>26000</v>
      </c>
      <c r="I279" s="28" t="s">
        <v>401</v>
      </c>
      <c r="J279" s="28"/>
      <c r="K279" s="27"/>
      <c r="L279" s="27"/>
      <c r="M279" s="27"/>
    </row>
    <row r="280" spans="3:13" ht="24">
      <c r="C280">
        <v>5137</v>
      </c>
      <c r="F280" t="s">
        <v>269</v>
      </c>
      <c r="G280" s="57">
        <v>10000</v>
      </c>
      <c r="H280" s="57">
        <v>56300</v>
      </c>
      <c r="I280" s="28" t="s">
        <v>669</v>
      </c>
      <c r="J280" s="28"/>
      <c r="K280" s="27"/>
      <c r="L280" s="27"/>
      <c r="M280" s="27"/>
    </row>
    <row r="281" spans="3:13" ht="12.75">
      <c r="C281">
        <v>5139</v>
      </c>
      <c r="F281" t="s">
        <v>48</v>
      </c>
      <c r="G281" s="57">
        <v>4480</v>
      </c>
      <c r="H281" s="57">
        <v>4300</v>
      </c>
      <c r="I281" s="28" t="s">
        <v>670</v>
      </c>
      <c r="J281" s="28"/>
      <c r="K281" s="27"/>
      <c r="L281" s="27"/>
      <c r="M281" s="27"/>
    </row>
    <row r="282" spans="3:13" ht="12.75">
      <c r="C282">
        <v>5151</v>
      </c>
      <c r="F282" t="s">
        <v>11</v>
      </c>
      <c r="G282" s="57">
        <v>554</v>
      </c>
      <c r="H282" s="57">
        <v>2000</v>
      </c>
      <c r="I282" s="28"/>
      <c r="J282" s="28"/>
      <c r="K282" s="27"/>
      <c r="L282" s="27"/>
      <c r="M282" s="27"/>
    </row>
    <row r="283" spans="3:13" ht="12.75">
      <c r="C283">
        <v>5153</v>
      </c>
      <c r="F283" t="s">
        <v>12</v>
      </c>
      <c r="G283" s="57">
        <v>10400</v>
      </c>
      <c r="H283" s="57">
        <v>20000</v>
      </c>
      <c r="I283" s="28" t="s">
        <v>206</v>
      </c>
      <c r="J283" s="28"/>
      <c r="K283" s="27"/>
      <c r="L283" s="27"/>
      <c r="M283" s="27"/>
    </row>
    <row r="284" spans="3:13" ht="12.75">
      <c r="C284">
        <v>5154</v>
      </c>
      <c r="F284" t="s">
        <v>13</v>
      </c>
      <c r="G284" s="57">
        <v>14514</v>
      </c>
      <c r="H284" s="57">
        <v>16000</v>
      </c>
      <c r="I284" s="28" t="s">
        <v>206</v>
      </c>
      <c r="J284" s="28"/>
      <c r="K284" s="27"/>
      <c r="L284" s="27"/>
      <c r="M284" s="27"/>
    </row>
    <row r="285" spans="3:13" ht="12.75">
      <c r="C285">
        <v>5156</v>
      </c>
      <c r="F285" t="s">
        <v>46</v>
      </c>
      <c r="G285" s="57">
        <v>8282</v>
      </c>
      <c r="H285" s="57">
        <v>9000</v>
      </c>
      <c r="I285" s="28"/>
      <c r="J285" s="28"/>
      <c r="K285" s="27"/>
      <c r="L285" s="27"/>
      <c r="M285" s="27"/>
    </row>
    <row r="286" spans="3:13" ht="12.75">
      <c r="C286">
        <v>5162</v>
      </c>
      <c r="F286" t="s">
        <v>26</v>
      </c>
      <c r="G286" s="57">
        <v>13044</v>
      </c>
      <c r="H286" s="57">
        <v>14000</v>
      </c>
      <c r="I286" s="28"/>
      <c r="J286" s="28"/>
      <c r="K286" s="27"/>
      <c r="L286" s="27"/>
      <c r="M286" s="27"/>
    </row>
    <row r="287" spans="3:13" ht="19.5">
      <c r="C287">
        <v>5163</v>
      </c>
      <c r="F287" t="s">
        <v>49</v>
      </c>
      <c r="G287" s="57">
        <v>6648</v>
      </c>
      <c r="H287" s="57">
        <v>8000</v>
      </c>
      <c r="I287" s="44" t="s">
        <v>205</v>
      </c>
      <c r="J287" s="28"/>
      <c r="K287" s="27"/>
      <c r="L287" s="27"/>
      <c r="M287" s="27"/>
    </row>
    <row r="288" spans="3:13" ht="12.75">
      <c r="C288">
        <v>5167</v>
      </c>
      <c r="F288" t="s">
        <v>29</v>
      </c>
      <c r="G288" s="57">
        <v>12566</v>
      </c>
      <c r="H288" s="57">
        <v>0</v>
      </c>
      <c r="I288" s="28" t="s">
        <v>390</v>
      </c>
      <c r="J288" s="28"/>
      <c r="K288" s="27"/>
      <c r="L288" s="27"/>
      <c r="M288" s="27"/>
    </row>
    <row r="289" spans="3:13" ht="12.75">
      <c r="C289">
        <v>5167</v>
      </c>
      <c r="E289">
        <v>240</v>
      </c>
      <c r="F289" t="s">
        <v>29</v>
      </c>
      <c r="G289" s="57">
        <v>5200</v>
      </c>
      <c r="H289" s="57">
        <v>0</v>
      </c>
      <c r="I289" s="28" t="s">
        <v>478</v>
      </c>
      <c r="J289" s="28"/>
      <c r="K289" s="27"/>
      <c r="L289" s="27"/>
      <c r="M289" s="27"/>
    </row>
    <row r="290" spans="3:13" ht="19.5">
      <c r="C290">
        <v>5169</v>
      </c>
      <c r="F290" t="s">
        <v>9</v>
      </c>
      <c r="G290" s="57">
        <v>11769</v>
      </c>
      <c r="H290" s="57">
        <v>15000</v>
      </c>
      <c r="I290" s="44" t="s">
        <v>528</v>
      </c>
      <c r="J290" s="28"/>
      <c r="K290" s="27"/>
      <c r="L290" s="27"/>
      <c r="M290" s="27"/>
    </row>
    <row r="291" spans="3:13" ht="12.75">
      <c r="C291">
        <v>5169</v>
      </c>
      <c r="E291">
        <v>41</v>
      </c>
      <c r="F291" t="s">
        <v>9</v>
      </c>
      <c r="G291" s="57">
        <v>3086</v>
      </c>
      <c r="H291" s="57">
        <v>6500</v>
      </c>
      <c r="I291" s="44" t="s">
        <v>367</v>
      </c>
      <c r="J291" s="28"/>
      <c r="K291" s="27"/>
      <c r="L291" s="27"/>
      <c r="M291" s="27"/>
    </row>
    <row r="292" spans="3:13" ht="12.75">
      <c r="C292">
        <v>5169</v>
      </c>
      <c r="E292">
        <v>42</v>
      </c>
      <c r="F292" t="s">
        <v>9</v>
      </c>
      <c r="G292" s="57">
        <v>5049</v>
      </c>
      <c r="H292" s="57">
        <v>4500</v>
      </c>
      <c r="I292" s="44" t="s">
        <v>369</v>
      </c>
      <c r="J292" s="28"/>
      <c r="K292" s="27"/>
      <c r="L292" s="27"/>
      <c r="M292" s="27"/>
    </row>
    <row r="293" spans="3:13" ht="12.75">
      <c r="C293">
        <v>5169</v>
      </c>
      <c r="E293">
        <v>43</v>
      </c>
      <c r="F293" t="s">
        <v>9</v>
      </c>
      <c r="G293" s="57">
        <v>3326</v>
      </c>
      <c r="H293" s="57">
        <v>700</v>
      </c>
      <c r="I293" s="44" t="s">
        <v>371</v>
      </c>
      <c r="J293" s="28"/>
      <c r="K293" s="27"/>
      <c r="L293" s="27"/>
      <c r="M293" s="27"/>
    </row>
    <row r="294" spans="3:13" ht="12.75">
      <c r="C294">
        <v>5169</v>
      </c>
      <c r="E294">
        <v>44</v>
      </c>
      <c r="F294" t="s">
        <v>9</v>
      </c>
      <c r="G294" s="57">
        <v>0</v>
      </c>
      <c r="H294" s="57">
        <v>500</v>
      </c>
      <c r="I294" s="44" t="s">
        <v>368</v>
      </c>
      <c r="J294" s="28"/>
      <c r="K294" s="27"/>
      <c r="L294" s="27"/>
      <c r="M294" s="27"/>
    </row>
    <row r="295" spans="3:13" ht="12.75">
      <c r="C295">
        <v>5171</v>
      </c>
      <c r="F295" t="s">
        <v>15</v>
      </c>
      <c r="G295" s="57">
        <v>2372</v>
      </c>
      <c r="H295" s="57">
        <v>10000</v>
      </c>
      <c r="I295" s="28" t="s">
        <v>240</v>
      </c>
      <c r="J295" s="28"/>
      <c r="K295" s="27"/>
      <c r="L295" s="27"/>
      <c r="M295" s="27"/>
    </row>
    <row r="296" spans="3:13" ht="12.75">
      <c r="C296">
        <v>5173</v>
      </c>
      <c r="F296" t="s">
        <v>50</v>
      </c>
      <c r="G296" s="57">
        <v>2846</v>
      </c>
      <c r="H296" s="57">
        <v>2000</v>
      </c>
      <c r="I296" s="28" t="s">
        <v>207</v>
      </c>
      <c r="J296" s="28"/>
      <c r="K296" s="27"/>
      <c r="L296" s="27"/>
      <c r="M296" s="27"/>
    </row>
    <row r="297" spans="2:13" ht="14.25" customHeight="1">
      <c r="B297" s="18"/>
      <c r="C297" s="18">
        <v>5221</v>
      </c>
      <c r="D297" s="18"/>
      <c r="E297" s="18"/>
      <c r="F297" s="18" t="s">
        <v>63</v>
      </c>
      <c r="G297" s="59">
        <v>1120</v>
      </c>
      <c r="H297" s="59">
        <v>1200</v>
      </c>
      <c r="I297" s="28" t="s">
        <v>134</v>
      </c>
      <c r="J297" s="28"/>
      <c r="K297" s="27"/>
      <c r="L297" s="27"/>
      <c r="M297" s="27"/>
    </row>
    <row r="298" spans="2:13" ht="12.75">
      <c r="B298" s="17">
        <v>5512</v>
      </c>
      <c r="C298">
        <v>5901</v>
      </c>
      <c r="F298" t="s">
        <v>70</v>
      </c>
      <c r="G298" s="57">
        <v>0</v>
      </c>
      <c r="H298" s="57">
        <v>10000</v>
      </c>
      <c r="I298" s="28" t="s">
        <v>166</v>
      </c>
      <c r="J298" s="37"/>
      <c r="K298" s="27"/>
      <c r="L298" s="27"/>
      <c r="M298" s="27"/>
    </row>
    <row r="299" spans="1:13" ht="12.75">
      <c r="A299" t="s">
        <v>0</v>
      </c>
      <c r="C299" s="17"/>
      <c r="D299" s="17"/>
      <c r="E299" s="17"/>
      <c r="F299" s="17"/>
      <c r="G299" s="58">
        <f>SUM(G275:G298)</f>
        <v>240140</v>
      </c>
      <c r="H299" s="58">
        <f>SUM(H275:H298)</f>
        <v>246000</v>
      </c>
      <c r="I299" s="28"/>
      <c r="J299" s="28"/>
      <c r="K299" s="27"/>
      <c r="L299" s="27"/>
      <c r="M299" s="27"/>
    </row>
    <row r="300" spans="2:13" ht="12.75">
      <c r="B300" s="9" t="s">
        <v>69</v>
      </c>
      <c r="G300" s="57"/>
      <c r="H300" s="57"/>
      <c r="I300" s="28"/>
      <c r="J300" s="28"/>
      <c r="K300" s="27"/>
      <c r="L300" s="27"/>
      <c r="M300" s="27"/>
    </row>
    <row r="301" spans="2:13" ht="12.75">
      <c r="B301">
        <v>6112</v>
      </c>
      <c r="C301">
        <v>5023</v>
      </c>
      <c r="F301" t="s">
        <v>107</v>
      </c>
      <c r="G301" s="57">
        <v>714418</v>
      </c>
      <c r="H301" s="57">
        <v>819000</v>
      </c>
      <c r="I301" s="44" t="s">
        <v>568</v>
      </c>
      <c r="J301" s="28"/>
      <c r="K301" s="27"/>
      <c r="L301" s="27"/>
      <c r="M301" s="27"/>
    </row>
    <row r="302" spans="3:13" ht="12.75">
      <c r="C302">
        <v>5031</v>
      </c>
      <c r="F302" t="s">
        <v>25</v>
      </c>
      <c r="G302" s="57">
        <v>120933</v>
      </c>
      <c r="H302" s="57">
        <v>121000</v>
      </c>
      <c r="I302" s="28"/>
      <c r="J302" s="28"/>
      <c r="K302" s="27"/>
      <c r="L302" s="27"/>
      <c r="M302" s="27"/>
    </row>
    <row r="303" spans="3:13" ht="12.75">
      <c r="C303">
        <v>5032</v>
      </c>
      <c r="F303" t="s">
        <v>51</v>
      </c>
      <c r="G303" s="57">
        <v>64282</v>
      </c>
      <c r="H303" s="57">
        <v>89000</v>
      </c>
      <c r="I303" s="28" t="s">
        <v>0</v>
      </c>
      <c r="J303" s="28"/>
      <c r="K303" s="27"/>
      <c r="L303" s="27"/>
      <c r="M303" s="27"/>
    </row>
    <row r="304" spans="3:13" ht="12.75">
      <c r="C304">
        <v>5167</v>
      </c>
      <c r="F304" t="s">
        <v>29</v>
      </c>
      <c r="G304" s="57">
        <v>0</v>
      </c>
      <c r="H304" s="57">
        <v>5000</v>
      </c>
      <c r="I304" s="28"/>
      <c r="J304" s="28"/>
      <c r="K304" s="27"/>
      <c r="L304" s="27"/>
      <c r="M304" s="27"/>
    </row>
    <row r="305" spans="3:13" ht="20.25" customHeight="1">
      <c r="C305">
        <v>5175</v>
      </c>
      <c r="F305" t="s">
        <v>33</v>
      </c>
      <c r="G305" s="57">
        <v>11730</v>
      </c>
      <c r="H305" s="57">
        <v>12000</v>
      </c>
      <c r="I305" s="44" t="s">
        <v>150</v>
      </c>
      <c r="J305" s="28"/>
      <c r="K305" s="27"/>
      <c r="L305" s="27"/>
      <c r="M305" s="27"/>
    </row>
    <row r="306" spans="3:13" ht="20.25" customHeight="1">
      <c r="C306">
        <v>5194</v>
      </c>
      <c r="F306" t="s">
        <v>34</v>
      </c>
      <c r="G306" s="57">
        <v>9790</v>
      </c>
      <c r="H306" s="57">
        <v>10000</v>
      </c>
      <c r="I306" s="44" t="s">
        <v>139</v>
      </c>
      <c r="J306" s="28"/>
      <c r="K306" s="27"/>
      <c r="L306" s="27"/>
      <c r="M306" s="27"/>
    </row>
    <row r="307" spans="3:13" ht="21" customHeight="1">
      <c r="C307">
        <v>5492</v>
      </c>
      <c r="F307" t="s">
        <v>270</v>
      </c>
      <c r="G307" s="57">
        <v>63400</v>
      </c>
      <c r="H307" s="57">
        <v>50000</v>
      </c>
      <c r="I307" s="44" t="s">
        <v>304</v>
      </c>
      <c r="J307" s="28"/>
      <c r="K307" s="27"/>
      <c r="L307" s="27"/>
      <c r="M307" s="27"/>
    </row>
    <row r="308" spans="3:13" ht="15.75" customHeight="1">
      <c r="C308">
        <v>5499</v>
      </c>
      <c r="E308">
        <v>910</v>
      </c>
      <c r="F308" t="s">
        <v>176</v>
      </c>
      <c r="G308" s="57">
        <v>4380</v>
      </c>
      <c r="H308" s="57">
        <v>4380</v>
      </c>
      <c r="I308" s="44" t="s">
        <v>239</v>
      </c>
      <c r="J308" s="28"/>
      <c r="K308" s="27"/>
      <c r="L308" s="27"/>
      <c r="M308" s="27"/>
    </row>
    <row r="309" spans="2:13" ht="12.75">
      <c r="B309" s="17">
        <v>6112</v>
      </c>
      <c r="C309" s="17"/>
      <c r="D309" s="17"/>
      <c r="E309" s="17"/>
      <c r="F309" s="17"/>
      <c r="G309" s="58">
        <f>SUM(G301:G308)</f>
        <v>988933</v>
      </c>
      <c r="H309" s="58">
        <f>SUM(H301:H308)</f>
        <v>1110380</v>
      </c>
      <c r="I309" s="28"/>
      <c r="J309" s="28"/>
      <c r="K309" s="27"/>
      <c r="L309" s="27"/>
      <c r="M309" s="27"/>
    </row>
    <row r="310" spans="2:13" ht="12.75">
      <c r="B310" s="17"/>
      <c r="C310" s="17"/>
      <c r="D310" s="17"/>
      <c r="E310" s="17"/>
      <c r="F310" s="17"/>
      <c r="G310" s="58"/>
      <c r="H310" s="58"/>
      <c r="I310" s="28"/>
      <c r="J310" s="28"/>
      <c r="K310" s="27"/>
      <c r="L310" s="27"/>
      <c r="M310" s="27"/>
    </row>
    <row r="311" spans="2:13" ht="12.75">
      <c r="B311" s="17" t="s">
        <v>479</v>
      </c>
      <c r="C311" s="17"/>
      <c r="D311" s="17"/>
      <c r="E311" s="17"/>
      <c r="F311" s="17"/>
      <c r="G311" s="58"/>
      <c r="H311" s="58"/>
      <c r="I311" s="28"/>
      <c r="J311" s="28"/>
      <c r="K311" s="27"/>
      <c r="L311" s="27"/>
      <c r="M311" s="27"/>
    </row>
    <row r="312" spans="2:13" ht="12.75">
      <c r="B312" s="66">
        <v>6115</v>
      </c>
      <c r="C312" s="66">
        <v>5021</v>
      </c>
      <c r="D312" s="66">
        <v>98187</v>
      </c>
      <c r="E312" s="66"/>
      <c r="F312" t="s">
        <v>17</v>
      </c>
      <c r="G312" s="67">
        <v>14882</v>
      </c>
      <c r="H312" s="67">
        <v>0</v>
      </c>
      <c r="I312" s="28"/>
      <c r="J312" s="28"/>
      <c r="K312" s="27"/>
      <c r="L312" s="27"/>
      <c r="M312" s="27"/>
    </row>
    <row r="313" spans="2:13" ht="12.75">
      <c r="B313" s="66"/>
      <c r="C313" s="66">
        <v>5139</v>
      </c>
      <c r="D313" s="66">
        <v>98187</v>
      </c>
      <c r="E313" s="66"/>
      <c r="F313" t="s">
        <v>480</v>
      </c>
      <c r="G313" s="67">
        <v>1223</v>
      </c>
      <c r="H313" s="67">
        <v>0</v>
      </c>
      <c r="I313" s="28"/>
      <c r="J313" s="28"/>
      <c r="K313" s="27"/>
      <c r="L313" s="27"/>
      <c r="M313" s="27"/>
    </row>
    <row r="314" spans="2:13" ht="12.75">
      <c r="B314" s="66"/>
      <c r="C314" s="66">
        <v>5168</v>
      </c>
      <c r="D314" s="66">
        <v>98187</v>
      </c>
      <c r="E314" s="66"/>
      <c r="F314" t="s">
        <v>481</v>
      </c>
      <c r="G314" s="67">
        <v>1549</v>
      </c>
      <c r="H314" s="67">
        <v>0</v>
      </c>
      <c r="I314" s="28"/>
      <c r="J314" s="28"/>
      <c r="K314" s="27"/>
      <c r="L314" s="27"/>
      <c r="M314" s="27"/>
    </row>
    <row r="315" spans="2:13" ht="12.75">
      <c r="B315" s="66"/>
      <c r="C315" s="66">
        <v>5173</v>
      </c>
      <c r="D315" s="66">
        <v>98187</v>
      </c>
      <c r="E315" s="66"/>
      <c r="F315" t="s">
        <v>482</v>
      </c>
      <c r="G315" s="67">
        <v>97</v>
      </c>
      <c r="H315" s="67">
        <v>0</v>
      </c>
      <c r="I315" s="28"/>
      <c r="J315" s="28"/>
      <c r="K315" s="27"/>
      <c r="L315" s="27"/>
      <c r="M315" s="27"/>
    </row>
    <row r="316" spans="2:13" ht="12.75">
      <c r="B316" s="66"/>
      <c r="C316" s="66">
        <v>5175</v>
      </c>
      <c r="D316" s="66">
        <v>98187</v>
      </c>
      <c r="E316" s="66"/>
      <c r="F316" t="s">
        <v>33</v>
      </c>
      <c r="G316" s="67">
        <v>1505</v>
      </c>
      <c r="H316" s="67">
        <v>0</v>
      </c>
      <c r="I316" s="28"/>
      <c r="J316" s="28"/>
      <c r="K316" s="27"/>
      <c r="L316" s="27"/>
      <c r="M316" s="27"/>
    </row>
    <row r="317" spans="2:13" ht="12.75">
      <c r="B317" s="66"/>
      <c r="C317" s="66">
        <v>5901</v>
      </c>
      <c r="D317" s="66">
        <v>98187</v>
      </c>
      <c r="E317" s="66"/>
      <c r="F317" t="s">
        <v>121</v>
      </c>
      <c r="G317" s="67">
        <v>7744</v>
      </c>
      <c r="H317" s="67">
        <v>0</v>
      </c>
      <c r="I317" s="28" t="s">
        <v>0</v>
      </c>
      <c r="J317" s="28"/>
      <c r="K317" s="27"/>
      <c r="L317" s="27"/>
      <c r="M317" s="27"/>
    </row>
    <row r="318" spans="2:13" ht="12.75">
      <c r="B318" s="17">
        <v>6115</v>
      </c>
      <c r="C318" s="17"/>
      <c r="D318" s="17"/>
      <c r="E318" s="17"/>
      <c r="F318" s="17"/>
      <c r="G318" s="58">
        <f>SUM(G312:G317)</f>
        <v>27000</v>
      </c>
      <c r="H318" s="58">
        <f>SUM(H312:H317)</f>
        <v>0</v>
      </c>
      <c r="I318" s="28"/>
      <c r="J318" s="28"/>
      <c r="K318" s="27"/>
      <c r="L318" s="27"/>
      <c r="M318" s="27"/>
    </row>
    <row r="319" spans="2:13" ht="12.75">
      <c r="B319" s="17"/>
      <c r="C319" s="17"/>
      <c r="D319" s="17"/>
      <c r="E319" s="17"/>
      <c r="F319" s="17"/>
      <c r="G319" s="58"/>
      <c r="H319" s="58"/>
      <c r="I319" s="28"/>
      <c r="J319" s="28"/>
      <c r="K319" s="27"/>
      <c r="L319" s="27"/>
      <c r="M319" s="27"/>
    </row>
    <row r="320" spans="2:13" ht="12.75">
      <c r="B320" s="17" t="s">
        <v>483</v>
      </c>
      <c r="C320" s="17"/>
      <c r="D320" s="17"/>
      <c r="E320" s="17"/>
      <c r="F320" s="17"/>
      <c r="G320" s="58"/>
      <c r="H320" s="58"/>
      <c r="I320" s="28"/>
      <c r="J320" s="28"/>
      <c r="K320" s="27"/>
      <c r="L320" s="27"/>
      <c r="M320" s="27"/>
    </row>
    <row r="321" spans="2:13" ht="12.75">
      <c r="B321" s="66">
        <v>6117</v>
      </c>
      <c r="C321" s="66">
        <v>5021</v>
      </c>
      <c r="D321" s="66">
        <v>98348</v>
      </c>
      <c r="E321" s="66"/>
      <c r="F321" t="s">
        <v>17</v>
      </c>
      <c r="G321" s="67">
        <v>12558</v>
      </c>
      <c r="H321" s="67">
        <v>0</v>
      </c>
      <c r="I321" s="28"/>
      <c r="J321" s="28"/>
      <c r="K321" s="27"/>
      <c r="L321" s="27"/>
      <c r="M321" s="27"/>
    </row>
    <row r="322" spans="2:13" ht="12.75">
      <c r="B322" s="66"/>
      <c r="C322" s="66">
        <v>5139</v>
      </c>
      <c r="D322" s="66">
        <v>98348</v>
      </c>
      <c r="E322" s="66"/>
      <c r="F322" t="s">
        <v>480</v>
      </c>
      <c r="G322" s="67">
        <v>1566</v>
      </c>
      <c r="H322" s="67">
        <v>0</v>
      </c>
      <c r="I322" s="28"/>
      <c r="J322" s="28"/>
      <c r="K322" s="27"/>
      <c r="L322" s="27"/>
      <c r="M322" s="27"/>
    </row>
    <row r="323" spans="2:13" ht="12.75">
      <c r="B323" s="66"/>
      <c r="C323" s="66">
        <v>5168</v>
      </c>
      <c r="D323" s="66">
        <v>98348</v>
      </c>
      <c r="E323" s="66"/>
      <c r="F323" t="s">
        <v>481</v>
      </c>
      <c r="G323" s="67">
        <v>775</v>
      </c>
      <c r="H323" s="67">
        <v>0</v>
      </c>
      <c r="I323" s="28"/>
      <c r="J323" s="28"/>
      <c r="K323" s="27"/>
      <c r="L323" s="27"/>
      <c r="M323" s="27"/>
    </row>
    <row r="324" spans="2:13" ht="12.75">
      <c r="B324" s="66"/>
      <c r="C324" s="66">
        <v>5173</v>
      </c>
      <c r="D324" s="66">
        <v>98348</v>
      </c>
      <c r="E324" s="66"/>
      <c r="F324" t="s">
        <v>482</v>
      </c>
      <c r="G324" s="67">
        <v>49</v>
      </c>
      <c r="H324" s="67">
        <v>0</v>
      </c>
      <c r="I324" s="28"/>
      <c r="J324" s="28"/>
      <c r="K324" s="27"/>
      <c r="L324" s="27"/>
      <c r="M324" s="27"/>
    </row>
    <row r="325" spans="2:13" ht="12.75">
      <c r="B325" s="66"/>
      <c r="C325" s="66">
        <v>5175</v>
      </c>
      <c r="D325" s="66">
        <v>98348</v>
      </c>
      <c r="E325" s="66"/>
      <c r="F325" t="s">
        <v>33</v>
      </c>
      <c r="G325" s="67">
        <v>898</v>
      </c>
      <c r="H325" s="67">
        <v>0</v>
      </c>
      <c r="I325" s="28"/>
      <c r="J325" s="28"/>
      <c r="K325" s="27"/>
      <c r="L325" s="27"/>
      <c r="M325" s="27"/>
    </row>
    <row r="326" spans="2:13" ht="12.75">
      <c r="B326" s="66"/>
      <c r="C326" s="66">
        <v>5901</v>
      </c>
      <c r="D326" s="66">
        <v>98348</v>
      </c>
      <c r="E326" s="66"/>
      <c r="F326" t="s">
        <v>121</v>
      </c>
      <c r="G326" s="67">
        <v>1654</v>
      </c>
      <c r="H326" s="67">
        <v>0</v>
      </c>
      <c r="I326" s="28" t="s">
        <v>0</v>
      </c>
      <c r="J326" s="28"/>
      <c r="K326" s="27"/>
      <c r="L326" s="27"/>
      <c r="M326" s="27"/>
    </row>
    <row r="327" spans="2:13" ht="12.75">
      <c r="B327" s="17">
        <v>6117</v>
      </c>
      <c r="C327" s="17"/>
      <c r="D327" s="17"/>
      <c r="E327" s="17"/>
      <c r="F327" s="17"/>
      <c r="G327" s="58">
        <f>SUM(G321:G326)</f>
        <v>17500</v>
      </c>
      <c r="H327" s="58">
        <f>SUM(H321:H326)</f>
        <v>0</v>
      </c>
      <c r="I327" s="28"/>
      <c r="J327" s="28"/>
      <c r="K327" s="27"/>
      <c r="L327" s="27"/>
      <c r="M327" s="27"/>
    </row>
    <row r="328" spans="2:13" ht="12.75">
      <c r="B328" s="17"/>
      <c r="C328" s="17"/>
      <c r="D328" s="17"/>
      <c r="E328" s="17"/>
      <c r="F328" s="17"/>
      <c r="G328" s="58"/>
      <c r="H328" s="58"/>
      <c r="I328" s="28"/>
      <c r="J328" s="28"/>
      <c r="K328" s="27"/>
      <c r="L328" s="27"/>
      <c r="M328" s="27"/>
    </row>
    <row r="329" spans="2:13" ht="12.75">
      <c r="B329" s="2" t="s">
        <v>53</v>
      </c>
      <c r="C329" s="17"/>
      <c r="D329" s="17"/>
      <c r="E329" s="17"/>
      <c r="F329" s="17"/>
      <c r="G329" s="23"/>
      <c r="H329" s="23"/>
      <c r="I329" s="28"/>
      <c r="J329" s="28"/>
      <c r="K329" s="27"/>
      <c r="L329" s="27"/>
      <c r="M329" s="27"/>
    </row>
    <row r="330" spans="2:13" ht="12.75">
      <c r="B330">
        <v>6171</v>
      </c>
      <c r="C330" s="71">
        <v>5011</v>
      </c>
      <c r="D330" s="71"/>
      <c r="E330" s="71"/>
      <c r="F330" s="71" t="s">
        <v>22</v>
      </c>
      <c r="G330" s="57">
        <v>905798</v>
      </c>
      <c r="H330" s="57">
        <v>952000</v>
      </c>
      <c r="I330" s="38" t="s">
        <v>0</v>
      </c>
      <c r="J330" s="28"/>
      <c r="K330" s="27"/>
      <c r="L330" s="27"/>
      <c r="M330" s="27"/>
    </row>
    <row r="331" spans="3:13" ht="24">
      <c r="C331">
        <v>5021</v>
      </c>
      <c r="F331" t="s">
        <v>17</v>
      </c>
      <c r="G331" s="57">
        <v>43160</v>
      </c>
      <c r="H331" s="57">
        <v>57000</v>
      </c>
      <c r="I331" s="28" t="s">
        <v>327</v>
      </c>
      <c r="J331" s="28"/>
      <c r="K331" s="27"/>
      <c r="L331" s="27"/>
      <c r="M331" s="27"/>
    </row>
    <row r="332" spans="3:13" ht="12.75">
      <c r="C332">
        <v>5031</v>
      </c>
      <c r="F332" t="s">
        <v>54</v>
      </c>
      <c r="G332" s="57">
        <v>226453</v>
      </c>
      <c r="H332" s="57">
        <v>238000</v>
      </c>
      <c r="I332" s="28"/>
      <c r="J332" s="28"/>
      <c r="K332" s="27"/>
      <c r="L332" s="27"/>
      <c r="M332" s="27"/>
    </row>
    <row r="333" spans="3:13" ht="12.75">
      <c r="C333">
        <v>5032</v>
      </c>
      <c r="F333" t="s">
        <v>44</v>
      </c>
      <c r="G333" s="57">
        <v>81518</v>
      </c>
      <c r="H333" s="57">
        <v>86000</v>
      </c>
      <c r="I333" s="28"/>
      <c r="J333" s="28"/>
      <c r="K333" s="27"/>
      <c r="L333" s="27"/>
      <c r="M333" s="27"/>
    </row>
    <row r="334" spans="3:13" ht="12.75">
      <c r="C334">
        <v>5038</v>
      </c>
      <c r="F334" t="s">
        <v>55</v>
      </c>
      <c r="G334" s="57">
        <v>6130</v>
      </c>
      <c r="H334" s="57">
        <v>7000</v>
      </c>
      <c r="I334" s="28"/>
      <c r="J334" s="28"/>
      <c r="K334" s="27"/>
      <c r="L334" s="27"/>
      <c r="M334" s="27"/>
    </row>
    <row r="335" spans="3:13" ht="15.75" customHeight="1">
      <c r="C335">
        <v>5132</v>
      </c>
      <c r="F335" t="s">
        <v>45</v>
      </c>
      <c r="G335" s="1">
        <v>0</v>
      </c>
      <c r="H335" s="1">
        <v>500</v>
      </c>
      <c r="I335" s="28" t="s">
        <v>151</v>
      </c>
      <c r="J335" s="28"/>
      <c r="K335" s="27"/>
      <c r="L335" s="27"/>
      <c r="M335" s="27"/>
    </row>
    <row r="336" spans="3:13" ht="12.75">
      <c r="C336">
        <v>5136</v>
      </c>
      <c r="F336" t="s">
        <v>56</v>
      </c>
      <c r="G336" s="1">
        <v>10342</v>
      </c>
      <c r="H336" s="1">
        <v>11000</v>
      </c>
      <c r="I336" s="28" t="s">
        <v>173</v>
      </c>
      <c r="J336" s="28"/>
      <c r="K336" s="27"/>
      <c r="L336" s="27"/>
      <c r="M336" s="27"/>
    </row>
    <row r="337" spans="3:13" ht="21" customHeight="1">
      <c r="C337">
        <v>5137</v>
      </c>
      <c r="F337" t="s">
        <v>23</v>
      </c>
      <c r="G337" s="57">
        <v>55607</v>
      </c>
      <c r="H337" s="57">
        <v>50000</v>
      </c>
      <c r="I337" s="51" t="s">
        <v>529</v>
      </c>
      <c r="J337" s="28"/>
      <c r="K337" s="27"/>
      <c r="L337" s="27"/>
      <c r="M337" s="27"/>
    </row>
    <row r="338" spans="3:13" ht="24">
      <c r="C338">
        <v>5139</v>
      </c>
      <c r="F338" t="s">
        <v>39</v>
      </c>
      <c r="G338" s="57">
        <v>53878</v>
      </c>
      <c r="H338" s="57">
        <v>70000</v>
      </c>
      <c r="I338" s="28" t="s">
        <v>531</v>
      </c>
      <c r="J338" s="28"/>
      <c r="K338" s="27"/>
      <c r="L338" s="27"/>
      <c r="M338" s="27"/>
    </row>
    <row r="339" spans="3:13" ht="12.75">
      <c r="C339">
        <v>5151</v>
      </c>
      <c r="F339" t="s">
        <v>11</v>
      </c>
      <c r="G339" s="57">
        <v>3042</v>
      </c>
      <c r="H339" s="57">
        <v>3500</v>
      </c>
      <c r="I339" s="28"/>
      <c r="J339" s="28"/>
      <c r="K339" s="27"/>
      <c r="L339" s="27"/>
      <c r="M339" s="27"/>
    </row>
    <row r="340" spans="3:13" ht="12.75">
      <c r="C340">
        <v>5153</v>
      </c>
      <c r="F340" t="s">
        <v>12</v>
      </c>
      <c r="G340" s="57">
        <v>58632</v>
      </c>
      <c r="H340" s="57">
        <v>70000</v>
      </c>
      <c r="I340" s="28"/>
      <c r="J340" s="28"/>
      <c r="K340" s="27"/>
      <c r="L340" s="27"/>
      <c r="M340" s="27"/>
    </row>
    <row r="341" spans="3:13" ht="12.75">
      <c r="C341">
        <v>5154</v>
      </c>
      <c r="F341" t="s">
        <v>13</v>
      </c>
      <c r="G341" s="57">
        <v>23298</v>
      </c>
      <c r="H341" s="57">
        <v>25000</v>
      </c>
      <c r="I341" s="28"/>
      <c r="J341" s="28"/>
      <c r="K341" s="27"/>
      <c r="L341" s="27"/>
      <c r="M341" s="27"/>
    </row>
    <row r="342" spans="3:13" ht="12.75">
      <c r="C342">
        <v>5156</v>
      </c>
      <c r="F342" t="s">
        <v>156</v>
      </c>
      <c r="G342" s="57">
        <v>374</v>
      </c>
      <c r="H342" s="57">
        <v>500</v>
      </c>
      <c r="I342" s="28"/>
      <c r="J342" s="28"/>
      <c r="K342" s="27"/>
      <c r="L342" s="27"/>
      <c r="M342" s="27"/>
    </row>
    <row r="343" spans="3:13" ht="12.75">
      <c r="C343">
        <v>5161</v>
      </c>
      <c r="F343" t="s">
        <v>19</v>
      </c>
      <c r="G343" s="57">
        <v>6467</v>
      </c>
      <c r="H343" s="57">
        <v>7000</v>
      </c>
      <c r="I343" s="28"/>
      <c r="J343" s="28"/>
      <c r="K343" s="27"/>
      <c r="L343" s="27"/>
      <c r="M343" s="27"/>
    </row>
    <row r="344" spans="3:13" ht="24">
      <c r="C344">
        <v>5162</v>
      </c>
      <c r="F344" t="s">
        <v>20</v>
      </c>
      <c r="G344" s="57">
        <v>59874</v>
      </c>
      <c r="H344" s="57">
        <v>60000</v>
      </c>
      <c r="I344" s="28" t="s">
        <v>167</v>
      </c>
      <c r="J344" s="28"/>
      <c r="K344" s="27"/>
      <c r="L344" s="27"/>
      <c r="M344" s="27"/>
    </row>
    <row r="345" spans="3:13" ht="12.75">
      <c r="C345">
        <v>5164</v>
      </c>
      <c r="F345" t="s">
        <v>106</v>
      </c>
      <c r="G345" s="57">
        <v>7091</v>
      </c>
      <c r="H345" s="57">
        <v>8000</v>
      </c>
      <c r="I345" s="28" t="s">
        <v>188</v>
      </c>
      <c r="J345" s="28"/>
      <c r="K345" s="27"/>
      <c r="L345" s="27"/>
      <c r="M345" s="27"/>
    </row>
    <row r="346" spans="3:13" ht="24">
      <c r="C346">
        <v>5166</v>
      </c>
      <c r="F346" t="s">
        <v>57</v>
      </c>
      <c r="G346" s="57">
        <v>46598</v>
      </c>
      <c r="H346" s="57">
        <v>60000</v>
      </c>
      <c r="I346" s="28" t="s">
        <v>530</v>
      </c>
      <c r="J346" s="28"/>
      <c r="K346" s="27"/>
      <c r="L346" s="27"/>
      <c r="M346" s="27"/>
    </row>
    <row r="347" spans="3:13" ht="18" customHeight="1">
      <c r="C347">
        <v>5167</v>
      </c>
      <c r="F347" t="s">
        <v>58</v>
      </c>
      <c r="G347" s="57">
        <v>20730</v>
      </c>
      <c r="H347" s="57">
        <v>20000</v>
      </c>
      <c r="I347" s="28" t="s">
        <v>138</v>
      </c>
      <c r="J347" s="28"/>
      <c r="K347" s="27"/>
      <c r="L347" s="27"/>
      <c r="M347" s="27"/>
    </row>
    <row r="348" spans="3:13" ht="21.75" customHeight="1">
      <c r="C348">
        <v>5168</v>
      </c>
      <c r="F348" s="25" t="s">
        <v>484</v>
      </c>
      <c r="G348" s="57">
        <v>77747</v>
      </c>
      <c r="H348" s="57">
        <v>85000</v>
      </c>
      <c r="I348" s="28" t="s">
        <v>485</v>
      </c>
      <c r="J348" s="28"/>
      <c r="K348" s="27"/>
      <c r="L348" s="27"/>
      <c r="M348" s="27"/>
    </row>
    <row r="349" spans="3:13" ht="40.5" customHeight="1">
      <c r="C349">
        <v>5169</v>
      </c>
      <c r="F349" t="s">
        <v>9</v>
      </c>
      <c r="G349" s="57">
        <v>158678</v>
      </c>
      <c r="H349" s="57">
        <v>150000</v>
      </c>
      <c r="I349" s="51" t="s">
        <v>388</v>
      </c>
      <c r="J349" s="28"/>
      <c r="K349" s="27"/>
      <c r="L349" s="27"/>
      <c r="M349" s="27"/>
    </row>
    <row r="350" spans="3:13" ht="12.75">
      <c r="C350">
        <v>5169</v>
      </c>
      <c r="E350">
        <v>41</v>
      </c>
      <c r="F350" t="s">
        <v>9</v>
      </c>
      <c r="G350" s="57">
        <v>3267</v>
      </c>
      <c r="H350" s="57">
        <v>3500</v>
      </c>
      <c r="I350" s="51" t="s">
        <v>367</v>
      </c>
      <c r="J350" s="28"/>
      <c r="K350" s="27"/>
      <c r="L350" s="27"/>
      <c r="M350" s="27"/>
    </row>
    <row r="351" spans="3:13" ht="12.75">
      <c r="C351">
        <v>5169</v>
      </c>
      <c r="E351">
        <v>42</v>
      </c>
      <c r="F351" t="s">
        <v>9</v>
      </c>
      <c r="G351" s="57">
        <v>6523</v>
      </c>
      <c r="H351" s="57">
        <v>6600</v>
      </c>
      <c r="I351" s="51" t="s">
        <v>369</v>
      </c>
      <c r="J351" s="28"/>
      <c r="K351" s="27"/>
      <c r="L351" s="27"/>
      <c r="M351" s="27"/>
    </row>
    <row r="352" spans="3:13" ht="12.75">
      <c r="C352">
        <v>5169</v>
      </c>
      <c r="E352">
        <v>43</v>
      </c>
      <c r="F352" t="s">
        <v>9</v>
      </c>
      <c r="G352" s="57">
        <v>239</v>
      </c>
      <c r="H352" s="57">
        <v>1500</v>
      </c>
      <c r="I352" s="51" t="s">
        <v>486</v>
      </c>
      <c r="J352" s="28"/>
      <c r="K352" s="27"/>
      <c r="L352" s="27"/>
      <c r="M352" s="27"/>
    </row>
    <row r="353" spans="3:13" ht="12.75">
      <c r="C353">
        <v>5169</v>
      </c>
      <c r="E353">
        <v>44</v>
      </c>
      <c r="F353" t="s">
        <v>9</v>
      </c>
      <c r="G353" s="57">
        <v>0</v>
      </c>
      <c r="H353" s="57">
        <v>500</v>
      </c>
      <c r="I353" s="51" t="s">
        <v>368</v>
      </c>
      <c r="J353" s="28"/>
      <c r="K353" s="27"/>
      <c r="L353" s="27"/>
      <c r="M353" s="27"/>
    </row>
    <row r="354" spans="2:13" ht="21.75" customHeight="1">
      <c r="B354" s="71"/>
      <c r="C354" s="71">
        <v>5171</v>
      </c>
      <c r="D354" s="71"/>
      <c r="E354" s="71"/>
      <c r="F354" s="71" t="s">
        <v>15</v>
      </c>
      <c r="G354" s="57">
        <v>92224</v>
      </c>
      <c r="H354" s="57">
        <v>110000</v>
      </c>
      <c r="I354" s="51" t="s">
        <v>671</v>
      </c>
      <c r="J354" s="28"/>
      <c r="K354" s="27"/>
      <c r="L354" s="27"/>
      <c r="M354" s="27"/>
    </row>
    <row r="355" spans="2:13" ht="21.75" customHeight="1">
      <c r="B355" s="71"/>
      <c r="C355" s="71">
        <v>5172</v>
      </c>
      <c r="D355" s="71"/>
      <c r="E355" s="71"/>
      <c r="F355" s="71" t="s">
        <v>487</v>
      </c>
      <c r="G355" s="57">
        <v>11576</v>
      </c>
      <c r="H355" s="57">
        <v>0</v>
      </c>
      <c r="I355" s="51"/>
      <c r="J355" s="28"/>
      <c r="K355" s="27"/>
      <c r="L355" s="27"/>
      <c r="M355" s="27"/>
    </row>
    <row r="356" spans="3:13" ht="12.75">
      <c r="C356">
        <v>5173</v>
      </c>
      <c r="F356" t="s">
        <v>59</v>
      </c>
      <c r="G356" s="57">
        <v>8709</v>
      </c>
      <c r="H356" s="57">
        <v>9000</v>
      </c>
      <c r="I356" s="28" t="s">
        <v>601</v>
      </c>
      <c r="J356" s="28"/>
      <c r="K356" s="27"/>
      <c r="L356" s="27"/>
      <c r="M356" s="27"/>
    </row>
    <row r="357" spans="3:13" ht="12.75">
      <c r="C357">
        <v>5175</v>
      </c>
      <c r="F357" t="s">
        <v>33</v>
      </c>
      <c r="G357" s="57">
        <v>2648</v>
      </c>
      <c r="H357" s="57">
        <v>3000</v>
      </c>
      <c r="I357" s="28" t="s">
        <v>0</v>
      </c>
      <c r="J357" s="28"/>
      <c r="K357" s="27"/>
      <c r="L357" s="27"/>
      <c r="M357" s="27"/>
    </row>
    <row r="358" spans="3:13" ht="19.5">
      <c r="C358">
        <v>5194</v>
      </c>
      <c r="F358" t="s">
        <v>34</v>
      </c>
      <c r="G358" s="57">
        <v>900</v>
      </c>
      <c r="H358" s="57">
        <v>5000</v>
      </c>
      <c r="I358" s="44" t="s">
        <v>174</v>
      </c>
      <c r="J358" s="28"/>
      <c r="K358" s="27"/>
      <c r="L358" s="27"/>
      <c r="M358" s="27"/>
    </row>
    <row r="359" spans="3:13" ht="24">
      <c r="C359">
        <v>5321</v>
      </c>
      <c r="E359">
        <v>107</v>
      </c>
      <c r="F359" t="s">
        <v>238</v>
      </c>
      <c r="G359" s="67">
        <v>2000</v>
      </c>
      <c r="H359" s="67">
        <v>2000</v>
      </c>
      <c r="I359" s="38" t="s">
        <v>287</v>
      </c>
      <c r="J359" s="28"/>
      <c r="K359" s="27"/>
      <c r="L359" s="27"/>
      <c r="M359" s="27"/>
    </row>
    <row r="360" spans="3:13" ht="12.75">
      <c r="C360">
        <v>5362</v>
      </c>
      <c r="F360" t="s">
        <v>24</v>
      </c>
      <c r="G360" s="57">
        <v>1000</v>
      </c>
      <c r="H360" s="57">
        <v>1000</v>
      </c>
      <c r="I360" s="28"/>
      <c r="J360" s="28"/>
      <c r="K360" s="27"/>
      <c r="L360" s="27"/>
      <c r="M360" s="27"/>
    </row>
    <row r="361" spans="3:13" ht="24">
      <c r="C361">
        <v>5424</v>
      </c>
      <c r="F361" s="61" t="s">
        <v>209</v>
      </c>
      <c r="G361" s="1">
        <v>0</v>
      </c>
      <c r="H361" s="1">
        <v>10000</v>
      </c>
      <c r="I361" s="44" t="s">
        <v>208</v>
      </c>
      <c r="J361" s="28"/>
      <c r="K361" s="27"/>
      <c r="L361" s="27"/>
      <c r="M361" s="27"/>
    </row>
    <row r="362" spans="3:13" ht="19.5">
      <c r="C362">
        <v>5499</v>
      </c>
      <c r="E362">
        <v>910</v>
      </c>
      <c r="F362" t="s">
        <v>176</v>
      </c>
      <c r="G362" s="57">
        <v>3000</v>
      </c>
      <c r="H362" s="57">
        <v>3000</v>
      </c>
      <c r="I362" s="44" t="s">
        <v>172</v>
      </c>
      <c r="J362" s="28"/>
      <c r="K362" s="27"/>
      <c r="L362" s="27"/>
      <c r="M362" s="27"/>
    </row>
    <row r="363" spans="3:13" ht="12.75">
      <c r="C363">
        <v>5499</v>
      </c>
      <c r="E363" s="71">
        <v>909</v>
      </c>
      <c r="F363" s="71" t="s">
        <v>219</v>
      </c>
      <c r="G363" s="57">
        <v>13275</v>
      </c>
      <c r="H363" s="57">
        <v>18000</v>
      </c>
      <c r="I363" s="51" t="s">
        <v>532</v>
      </c>
      <c r="J363" s="28"/>
      <c r="K363" s="27"/>
      <c r="L363" s="27"/>
      <c r="M363" s="27"/>
    </row>
    <row r="364" spans="3:13" ht="12.75">
      <c r="C364">
        <v>5901</v>
      </c>
      <c r="E364" s="71">
        <v>107</v>
      </c>
      <c r="F364" s="71" t="s">
        <v>88</v>
      </c>
      <c r="G364" s="57">
        <v>0</v>
      </c>
      <c r="H364" s="57">
        <v>5000</v>
      </c>
      <c r="I364" s="51" t="s">
        <v>288</v>
      </c>
      <c r="J364" s="28"/>
      <c r="K364" s="27"/>
      <c r="L364" s="27"/>
      <c r="M364" s="27"/>
    </row>
    <row r="365" spans="2:13" ht="12.75">
      <c r="B365" s="17" t="s">
        <v>0</v>
      </c>
      <c r="C365">
        <v>5901</v>
      </c>
      <c r="E365" s="71"/>
      <c r="F365" s="71" t="s">
        <v>88</v>
      </c>
      <c r="G365" s="57">
        <v>0</v>
      </c>
      <c r="H365" s="57">
        <v>15000</v>
      </c>
      <c r="I365" s="51" t="s">
        <v>289</v>
      </c>
      <c r="J365" s="28"/>
      <c r="K365" s="27"/>
      <c r="L365" s="27"/>
      <c r="M365" s="27"/>
    </row>
    <row r="366" spans="2:13" ht="12.75">
      <c r="B366" s="17">
        <v>6171</v>
      </c>
      <c r="C366" s="17"/>
      <c r="D366" s="17"/>
      <c r="E366" s="17"/>
      <c r="F366" s="17"/>
      <c r="G366" s="23">
        <f>SUM(G330:G365)</f>
        <v>1990778</v>
      </c>
      <c r="H366" s="23">
        <f>SUM(H330:H365)</f>
        <v>2153600</v>
      </c>
      <c r="I366" s="28"/>
      <c r="J366" s="28"/>
      <c r="K366" s="27"/>
      <c r="L366" s="27"/>
      <c r="M366" s="27"/>
    </row>
    <row r="367" spans="2:13" ht="12.75">
      <c r="B367" s="17"/>
      <c r="C367" s="17"/>
      <c r="D367" s="17"/>
      <c r="E367" s="17"/>
      <c r="F367" s="17"/>
      <c r="G367" s="23"/>
      <c r="H367" s="23"/>
      <c r="I367" s="28"/>
      <c r="J367" s="28"/>
      <c r="K367" s="27"/>
      <c r="L367" s="27"/>
      <c r="M367" s="27"/>
    </row>
    <row r="368" spans="2:13" ht="12.75">
      <c r="B368" s="2" t="s">
        <v>60</v>
      </c>
      <c r="G368" s="1"/>
      <c r="H368" s="1"/>
      <c r="I368" s="28"/>
      <c r="J368" s="28"/>
      <c r="K368" s="27"/>
      <c r="L368" s="27"/>
      <c r="M368" s="27"/>
    </row>
    <row r="369" spans="2:13" ht="15" customHeight="1">
      <c r="B369">
        <v>6310</v>
      </c>
      <c r="C369" s="66">
        <v>5141</v>
      </c>
      <c r="D369" s="66"/>
      <c r="E369" s="66"/>
      <c r="F369" t="s">
        <v>602</v>
      </c>
      <c r="G369" s="57">
        <v>31000</v>
      </c>
      <c r="H369" s="57">
        <v>6250</v>
      </c>
      <c r="I369" s="28"/>
      <c r="J369" s="28"/>
      <c r="K369" s="27"/>
      <c r="L369" s="27"/>
      <c r="M369" s="27"/>
    </row>
    <row r="370" spans="3:13" ht="24">
      <c r="C370" s="66">
        <v>5141</v>
      </c>
      <c r="D370" s="66"/>
      <c r="E370" s="66">
        <v>420</v>
      </c>
      <c r="F370" t="s">
        <v>603</v>
      </c>
      <c r="G370" s="57">
        <v>6045</v>
      </c>
      <c r="H370" s="57">
        <v>38114</v>
      </c>
      <c r="I370" s="28" t="s">
        <v>488</v>
      </c>
      <c r="J370" s="28"/>
      <c r="K370" s="27"/>
      <c r="L370" s="27"/>
      <c r="M370" s="27"/>
    </row>
    <row r="371" spans="3:13" ht="12.75">
      <c r="C371">
        <v>5163</v>
      </c>
      <c r="F371" t="s">
        <v>27</v>
      </c>
      <c r="G371" s="1">
        <v>10568</v>
      </c>
      <c r="H371" s="1">
        <v>10000</v>
      </c>
      <c r="I371" s="28" t="s">
        <v>490</v>
      </c>
      <c r="J371" s="28"/>
      <c r="K371" s="27"/>
      <c r="L371" s="27"/>
      <c r="M371" s="27"/>
    </row>
    <row r="372" spans="3:13" ht="12.75">
      <c r="C372">
        <v>5163</v>
      </c>
      <c r="F372" t="s">
        <v>27</v>
      </c>
      <c r="G372" s="1">
        <v>2203</v>
      </c>
      <c r="H372" s="1">
        <v>2500</v>
      </c>
      <c r="I372" s="28" t="s">
        <v>489</v>
      </c>
      <c r="J372" s="28"/>
      <c r="K372" s="27"/>
      <c r="L372" s="27"/>
      <c r="M372" s="27"/>
    </row>
    <row r="373" spans="3:13" ht="12.75">
      <c r="C373">
        <v>5163</v>
      </c>
      <c r="F373" t="s">
        <v>27</v>
      </c>
      <c r="G373" s="1">
        <v>191</v>
      </c>
      <c r="H373" s="1">
        <v>200</v>
      </c>
      <c r="I373" s="28" t="s">
        <v>491</v>
      </c>
      <c r="J373" s="28"/>
      <c r="K373" s="27"/>
      <c r="L373" s="27"/>
      <c r="M373" s="27"/>
    </row>
    <row r="374" spans="3:13" ht="12.75">
      <c r="C374">
        <v>5163</v>
      </c>
      <c r="E374">
        <v>801</v>
      </c>
      <c r="F374" t="s">
        <v>27</v>
      </c>
      <c r="G374" s="1">
        <v>2874</v>
      </c>
      <c r="H374" s="1">
        <v>2900</v>
      </c>
      <c r="I374" s="28" t="s">
        <v>152</v>
      </c>
      <c r="J374" s="37" t="s">
        <v>0</v>
      </c>
      <c r="K374" s="27"/>
      <c r="L374" s="27"/>
      <c r="M374" s="27"/>
    </row>
    <row r="375" spans="2:13" ht="12.75">
      <c r="B375" s="17" t="s">
        <v>0</v>
      </c>
      <c r="C375">
        <v>5163</v>
      </c>
      <c r="E375">
        <v>802</v>
      </c>
      <c r="F375" t="s">
        <v>27</v>
      </c>
      <c r="G375" s="1">
        <v>2940</v>
      </c>
      <c r="H375" s="1">
        <v>3000</v>
      </c>
      <c r="I375" s="28" t="s">
        <v>152</v>
      </c>
      <c r="J375" s="37"/>
      <c r="K375" s="27"/>
      <c r="L375" s="27"/>
      <c r="M375" s="27"/>
    </row>
    <row r="376" spans="2:13" ht="12.75">
      <c r="B376" s="17">
        <v>6310</v>
      </c>
      <c r="C376" s="17"/>
      <c r="D376" s="17"/>
      <c r="E376" s="17"/>
      <c r="F376" s="17"/>
      <c r="G376" s="23">
        <f>SUM(G369:G375)</f>
        <v>55821</v>
      </c>
      <c r="H376" s="23">
        <f>SUM(H369:H375)</f>
        <v>62964</v>
      </c>
      <c r="I376" s="28"/>
      <c r="J376" s="28"/>
      <c r="K376" s="27"/>
      <c r="L376" s="27"/>
      <c r="M376" s="27"/>
    </row>
    <row r="377" spans="2:13" ht="12.75">
      <c r="B377" s="17"/>
      <c r="C377" s="17"/>
      <c r="D377" s="17"/>
      <c r="E377" s="17"/>
      <c r="F377" s="17"/>
      <c r="G377" s="23"/>
      <c r="H377" s="23"/>
      <c r="I377" s="28"/>
      <c r="J377" s="28"/>
      <c r="K377" s="27"/>
      <c r="L377" s="27"/>
      <c r="M377" s="27"/>
    </row>
    <row r="378" spans="2:13" ht="12.75">
      <c r="B378" s="2" t="s">
        <v>61</v>
      </c>
      <c r="G378" s="1"/>
      <c r="H378" s="1"/>
      <c r="I378" s="28"/>
      <c r="J378" s="28"/>
      <c r="K378" s="27"/>
      <c r="L378" s="27"/>
      <c r="M378" s="27"/>
    </row>
    <row r="379" spans="2:13" ht="24">
      <c r="B379" s="18">
        <v>6320</v>
      </c>
      <c r="C379" s="18">
        <v>5163</v>
      </c>
      <c r="D379" s="18"/>
      <c r="E379" s="18"/>
      <c r="F379" s="18" t="s">
        <v>27</v>
      </c>
      <c r="G379" s="1">
        <v>63214</v>
      </c>
      <c r="H379" s="1">
        <v>65000</v>
      </c>
      <c r="I379" s="38" t="s">
        <v>374</v>
      </c>
      <c r="J379" s="28"/>
      <c r="K379" s="27"/>
      <c r="L379" s="27"/>
      <c r="M379" s="27"/>
    </row>
    <row r="380" spans="2:13" ht="12.75">
      <c r="B380" s="17">
        <v>6320</v>
      </c>
      <c r="C380" s="17"/>
      <c r="D380" s="66"/>
      <c r="E380" s="17"/>
      <c r="F380" s="17"/>
      <c r="G380" s="23">
        <f>SUM(G379:G379)</f>
        <v>63214</v>
      </c>
      <c r="H380" s="23">
        <f>SUM(H379:H379)</f>
        <v>65000</v>
      </c>
      <c r="I380" s="38"/>
      <c r="J380" s="28"/>
      <c r="K380" s="27"/>
      <c r="L380" s="27"/>
      <c r="M380" s="27"/>
    </row>
    <row r="381" spans="2:13" ht="12.75">
      <c r="B381" s="17"/>
      <c r="C381" s="17"/>
      <c r="D381" s="66"/>
      <c r="E381" s="17"/>
      <c r="F381" s="17"/>
      <c r="G381" s="23"/>
      <c r="H381" s="23"/>
      <c r="I381" s="38"/>
      <c r="J381" s="28"/>
      <c r="K381" s="27"/>
      <c r="L381" s="27"/>
      <c r="M381" s="27"/>
    </row>
    <row r="382" spans="2:13" ht="12.75">
      <c r="B382" s="2" t="s">
        <v>492</v>
      </c>
      <c r="C382" s="55"/>
      <c r="D382" s="55"/>
      <c r="E382" s="55"/>
      <c r="F382" s="55"/>
      <c r="G382" s="29"/>
      <c r="H382" s="29"/>
      <c r="I382" s="28"/>
      <c r="J382" s="28"/>
      <c r="K382" s="27"/>
      <c r="L382" s="27"/>
      <c r="M382" s="27"/>
    </row>
    <row r="383" spans="2:13" ht="12.75">
      <c r="B383" s="18">
        <v>6399</v>
      </c>
      <c r="G383" s="1"/>
      <c r="H383" s="1"/>
      <c r="I383" s="28"/>
      <c r="J383" s="28"/>
      <c r="K383" s="27"/>
      <c r="L383" s="27"/>
      <c r="M383" s="27"/>
    </row>
    <row r="384" spans="2:13" ht="12.75">
      <c r="B384" s="17">
        <v>6399</v>
      </c>
      <c r="C384" s="18">
        <v>5362</v>
      </c>
      <c r="D384" s="18"/>
      <c r="E384" s="18"/>
      <c r="F384" s="18" t="s">
        <v>24</v>
      </c>
      <c r="G384" s="19">
        <v>62130</v>
      </c>
      <c r="H384" s="19">
        <v>352450</v>
      </c>
      <c r="I384" s="28" t="s">
        <v>168</v>
      </c>
      <c r="J384" s="28"/>
      <c r="K384" s="27"/>
      <c r="L384" s="27"/>
      <c r="M384" s="27"/>
    </row>
    <row r="385" spans="2:13" ht="12.75">
      <c r="B385" s="17"/>
      <c r="C385" s="17"/>
      <c r="D385" s="17"/>
      <c r="E385" s="17"/>
      <c r="F385" s="17"/>
      <c r="G385" s="23">
        <f>SUM(G384)</f>
        <v>62130</v>
      </c>
      <c r="H385" s="23">
        <f>SUM(H384)</f>
        <v>352450</v>
      </c>
      <c r="I385" s="28"/>
      <c r="J385" s="28"/>
      <c r="K385" s="27"/>
      <c r="L385" s="27"/>
      <c r="M385" s="27"/>
    </row>
    <row r="386" spans="2:13" ht="12.75">
      <c r="B386" s="2" t="s">
        <v>64</v>
      </c>
      <c r="C386" s="17"/>
      <c r="D386" s="17"/>
      <c r="E386" s="17"/>
      <c r="F386" s="17"/>
      <c r="G386" s="23"/>
      <c r="H386" s="23"/>
      <c r="I386" s="28"/>
      <c r="J386" s="28"/>
      <c r="K386" s="27"/>
      <c r="L386" s="27"/>
      <c r="M386" s="27"/>
    </row>
    <row r="387" spans="2:13" ht="24">
      <c r="B387" s="17">
        <v>6402</v>
      </c>
      <c r="C387" s="18">
        <v>5364</v>
      </c>
      <c r="D387" s="17"/>
      <c r="E387" s="17"/>
      <c r="F387" s="18" t="s">
        <v>65</v>
      </c>
      <c r="G387" s="19">
        <v>9039</v>
      </c>
      <c r="H387" s="59">
        <v>9398</v>
      </c>
      <c r="I387" s="28" t="s">
        <v>604</v>
      </c>
      <c r="J387" s="28"/>
      <c r="K387" s="27"/>
      <c r="L387" s="27"/>
      <c r="M387" s="27"/>
    </row>
    <row r="388" spans="2:13" ht="12.75">
      <c r="B388" s="17">
        <v>6402</v>
      </c>
      <c r="G388" s="58">
        <f>SUM(G387:G387)</f>
        <v>9039</v>
      </c>
      <c r="H388" s="58">
        <f>SUM(H387:H387)</f>
        <v>9398</v>
      </c>
      <c r="I388" s="38"/>
      <c r="J388" s="28"/>
      <c r="K388" s="27"/>
      <c r="L388" s="27"/>
      <c r="M388" s="27"/>
    </row>
    <row r="389" spans="2:13" ht="12.75">
      <c r="B389" s="17"/>
      <c r="G389" s="58"/>
      <c r="H389" s="58"/>
      <c r="I389" s="38"/>
      <c r="J389" s="28"/>
      <c r="K389" s="27"/>
      <c r="L389" s="27"/>
      <c r="M389" s="27"/>
    </row>
    <row r="390" spans="2:13" ht="12.75">
      <c r="B390" s="2" t="s">
        <v>113</v>
      </c>
      <c r="G390" s="58"/>
      <c r="H390" s="58"/>
      <c r="I390" s="38"/>
      <c r="J390" s="28"/>
      <c r="K390" s="27"/>
      <c r="L390" s="27"/>
      <c r="M390" s="27"/>
    </row>
    <row r="391" spans="2:13" ht="12.75">
      <c r="B391" s="2">
        <v>6409</v>
      </c>
      <c r="C391">
        <v>5221</v>
      </c>
      <c r="F391" t="s">
        <v>322</v>
      </c>
      <c r="G391" s="57">
        <v>20840</v>
      </c>
      <c r="H391" s="57">
        <v>21100</v>
      </c>
      <c r="I391" s="28" t="s">
        <v>323</v>
      </c>
      <c r="J391" s="28"/>
      <c r="K391" s="27"/>
      <c r="L391" s="27"/>
      <c r="M391" s="27"/>
    </row>
    <row r="392" spans="2:13" ht="12.75">
      <c r="B392" s="2"/>
      <c r="C392">
        <v>5222</v>
      </c>
      <c r="F392" t="s">
        <v>169</v>
      </c>
      <c r="G392" s="57">
        <v>0</v>
      </c>
      <c r="H392" s="57">
        <v>3000</v>
      </c>
      <c r="I392" s="28" t="s">
        <v>674</v>
      </c>
      <c r="J392" s="28"/>
      <c r="K392" s="27"/>
      <c r="L392" s="27"/>
      <c r="M392" s="27"/>
    </row>
    <row r="393" spans="3:13" ht="12.75">
      <c r="C393" s="18">
        <v>5229</v>
      </c>
      <c r="D393" s="18"/>
      <c r="E393" s="18"/>
      <c r="F393" t="s">
        <v>493</v>
      </c>
      <c r="G393" s="59">
        <v>5000</v>
      </c>
      <c r="H393" s="59">
        <v>0</v>
      </c>
      <c r="I393" s="28" t="s">
        <v>500</v>
      </c>
      <c r="J393" s="28"/>
      <c r="K393" s="27"/>
      <c r="L393" s="27"/>
      <c r="M393" s="27"/>
    </row>
    <row r="394" spans="3:13" ht="12.75">
      <c r="C394">
        <v>5329</v>
      </c>
      <c r="E394">
        <v>311</v>
      </c>
      <c r="F394" t="s">
        <v>66</v>
      </c>
      <c r="G394" s="57">
        <v>19900</v>
      </c>
      <c r="H394" s="57">
        <v>20100</v>
      </c>
      <c r="I394" s="38" t="s">
        <v>175</v>
      </c>
      <c r="J394" s="28"/>
      <c r="K394" s="27"/>
      <c r="L394" s="27"/>
      <c r="M394" s="27"/>
    </row>
    <row r="395" spans="3:13" ht="12.75">
      <c r="C395">
        <v>5339</v>
      </c>
      <c r="F395" t="s">
        <v>133</v>
      </c>
      <c r="G395" s="57">
        <v>3000</v>
      </c>
      <c r="H395" s="57">
        <v>3000</v>
      </c>
      <c r="I395" s="28" t="s">
        <v>538</v>
      </c>
      <c r="J395" s="28"/>
      <c r="K395" s="27"/>
      <c r="L395" s="27"/>
      <c r="M395" s="27"/>
    </row>
    <row r="396" spans="2:13" ht="12.75">
      <c r="B396" s="17" t="s">
        <v>0</v>
      </c>
      <c r="C396">
        <v>5901</v>
      </c>
      <c r="F396" t="s">
        <v>70</v>
      </c>
      <c r="G396" s="57">
        <v>0</v>
      </c>
      <c r="H396" s="57">
        <v>10000</v>
      </c>
      <c r="I396" s="44" t="s">
        <v>0</v>
      </c>
      <c r="J396" s="28"/>
      <c r="K396" s="27"/>
      <c r="L396" s="27"/>
      <c r="M396" s="27"/>
    </row>
    <row r="397" spans="2:13" ht="12.75">
      <c r="B397" s="17">
        <v>6409</v>
      </c>
      <c r="C397" s="17"/>
      <c r="D397" s="17"/>
      <c r="E397" s="17"/>
      <c r="F397" s="17"/>
      <c r="G397" s="58">
        <f>SUM(G391:G396)</f>
        <v>48740</v>
      </c>
      <c r="H397" s="58">
        <f>SUM(H391:H396)</f>
        <v>57200</v>
      </c>
      <c r="I397" s="28"/>
      <c r="J397" s="28"/>
      <c r="K397" s="27"/>
      <c r="L397" s="27"/>
      <c r="M397" s="27"/>
    </row>
    <row r="398" spans="2:13" ht="12.75">
      <c r="B398" s="116" t="s">
        <v>441</v>
      </c>
      <c r="C398" s="117"/>
      <c r="D398" s="117"/>
      <c r="E398" s="117"/>
      <c r="F398" s="117"/>
      <c r="G398" s="119">
        <f>G397+G388+G385+G380+G376+G366+G327+G318+G235+G309+G299+G272+G268+G264+G154+G255+G259+G243+G231+G223+G216+G211+G202+G189+G180+G165+G150+G142+G138+G133+G115+G106+G102+G97+G92+G88+G82+G69+G65+G52+G43+G47+G39+G31+G23+G18+G9</f>
        <v>7545011</v>
      </c>
      <c r="H398" s="119">
        <f>H397+H388+H385+H380+H376+H366+H327+H318+H235+H309+H299+H272+H268+H264+H154+H255+H259+H243+H231+H223+H216+H211+H202+H189+H180+H165+H150+H142+H138+H133+H115+H106+H102+H97+H92+H88+H82+H69+H65+H52+H43+H47+H39+H31+H23+H18+H9</f>
        <v>8669200</v>
      </c>
      <c r="I398" s="28"/>
      <c r="J398" s="28"/>
      <c r="K398" s="27"/>
      <c r="L398" s="27"/>
      <c r="M398" s="27"/>
    </row>
    <row r="399" spans="2:13" ht="12.75">
      <c r="B399" s="26"/>
      <c r="C399" s="118"/>
      <c r="D399" s="118"/>
      <c r="E399" s="118"/>
      <c r="F399" s="118"/>
      <c r="G399" s="82"/>
      <c r="H399" s="82"/>
      <c r="I399" s="28"/>
      <c r="J399" s="28"/>
      <c r="K399" s="27"/>
      <c r="L399" s="27"/>
      <c r="M399" s="27"/>
    </row>
    <row r="400" spans="2:13" ht="12.75">
      <c r="B400" s="26"/>
      <c r="C400" s="118"/>
      <c r="D400" s="118"/>
      <c r="E400" s="118"/>
      <c r="F400" s="118"/>
      <c r="G400" s="82"/>
      <c r="H400" s="82"/>
      <c r="I400" s="28"/>
      <c r="J400" s="28"/>
      <c r="K400" s="27"/>
      <c r="L400" s="27"/>
      <c r="M400" s="27"/>
    </row>
    <row r="401" spans="2:13" ht="12.75">
      <c r="B401" s="26"/>
      <c r="C401" s="118"/>
      <c r="D401" s="118"/>
      <c r="E401" s="118"/>
      <c r="F401" s="118"/>
      <c r="G401" s="82"/>
      <c r="H401" s="82"/>
      <c r="I401" s="28"/>
      <c r="J401" s="28"/>
      <c r="K401" s="27"/>
      <c r="L401" s="27"/>
      <c r="M401" s="27"/>
    </row>
    <row r="402" spans="2:13" ht="12.75">
      <c r="B402" s="139" t="s">
        <v>442</v>
      </c>
      <c r="C402" s="140"/>
      <c r="D402" s="118"/>
      <c r="E402" s="118"/>
      <c r="F402" s="118"/>
      <c r="G402" s="82"/>
      <c r="H402" s="82"/>
      <c r="I402" s="28"/>
      <c r="J402" s="28"/>
      <c r="K402" s="27"/>
      <c r="L402" s="27"/>
      <c r="M402" s="27"/>
    </row>
    <row r="403" spans="2:13" ht="12.75">
      <c r="B403" s="139" t="s">
        <v>297</v>
      </c>
      <c r="C403" s="140"/>
      <c r="D403" s="140"/>
      <c r="E403" s="140"/>
      <c r="F403" s="140"/>
      <c r="G403" s="141"/>
      <c r="H403" s="141"/>
      <c r="I403" s="28"/>
      <c r="J403" s="28"/>
      <c r="K403" s="27"/>
      <c r="L403" s="27"/>
      <c r="M403" s="27"/>
    </row>
    <row r="404" spans="2:13" ht="12.75">
      <c r="B404" s="26"/>
      <c r="C404" s="118"/>
      <c r="D404" s="118"/>
      <c r="E404" s="118"/>
      <c r="F404" s="118"/>
      <c r="G404" s="82"/>
      <c r="H404" s="82"/>
      <c r="I404" s="28"/>
      <c r="J404" s="28"/>
      <c r="K404" s="27"/>
      <c r="L404" s="27"/>
      <c r="M404" s="27"/>
    </row>
    <row r="405" spans="2:13" ht="12.75">
      <c r="B405" s="2" t="s">
        <v>14</v>
      </c>
      <c r="G405" s="1"/>
      <c r="H405" s="1"/>
      <c r="I405" s="28"/>
      <c r="J405" s="28"/>
      <c r="K405" s="27"/>
      <c r="L405" s="27"/>
      <c r="M405" s="27"/>
    </row>
    <row r="406" spans="2:13" ht="25.5" customHeight="1">
      <c r="B406">
        <v>2212</v>
      </c>
      <c r="C406">
        <v>6121</v>
      </c>
      <c r="E406">
        <v>420</v>
      </c>
      <c r="F406" t="s">
        <v>186</v>
      </c>
      <c r="G406" s="57">
        <v>439475</v>
      </c>
      <c r="H406" s="57">
        <v>39450</v>
      </c>
      <c r="I406" s="28" t="s">
        <v>660</v>
      </c>
      <c r="J406" s="28"/>
      <c r="K406" s="27"/>
      <c r="L406" s="27"/>
      <c r="M406" s="27"/>
    </row>
    <row r="407" spans="3:13" ht="12.75">
      <c r="C407">
        <v>6121</v>
      </c>
      <c r="E407">
        <v>418</v>
      </c>
      <c r="F407" t="s">
        <v>186</v>
      </c>
      <c r="G407" s="57">
        <v>763385</v>
      </c>
      <c r="H407" s="57">
        <v>0</v>
      </c>
      <c r="I407" s="28" t="s">
        <v>444</v>
      </c>
      <c r="J407" s="28"/>
      <c r="K407" s="27"/>
      <c r="L407" s="27"/>
      <c r="M407" s="27"/>
    </row>
    <row r="408" spans="3:13" ht="12.75">
      <c r="C408">
        <v>6121</v>
      </c>
      <c r="E408">
        <v>420</v>
      </c>
      <c r="F408" t="s">
        <v>186</v>
      </c>
      <c r="G408" s="57">
        <v>3923284.79</v>
      </c>
      <c r="H408" s="57">
        <v>0</v>
      </c>
      <c r="I408" s="28" t="s">
        <v>445</v>
      </c>
      <c r="J408" s="28"/>
      <c r="K408" s="27"/>
      <c r="L408" s="27"/>
      <c r="M408" s="27"/>
    </row>
    <row r="409" spans="3:13" ht="24">
      <c r="C409">
        <v>6121</v>
      </c>
      <c r="E409">
        <v>440</v>
      </c>
      <c r="F409" t="s">
        <v>186</v>
      </c>
      <c r="G409" s="57">
        <v>0</v>
      </c>
      <c r="H409" s="57">
        <v>4650000</v>
      </c>
      <c r="I409" s="28" t="s">
        <v>676</v>
      </c>
      <c r="J409" s="28"/>
      <c r="K409" s="27"/>
      <c r="L409" s="27"/>
      <c r="M409" s="27"/>
    </row>
    <row r="410" spans="3:13" ht="12.75">
      <c r="C410">
        <v>6121</v>
      </c>
      <c r="E410">
        <v>460</v>
      </c>
      <c r="F410" t="s">
        <v>186</v>
      </c>
      <c r="G410" s="57">
        <v>0</v>
      </c>
      <c r="H410" s="57">
        <v>170000</v>
      </c>
      <c r="I410" s="28" t="s">
        <v>677</v>
      </c>
      <c r="J410" s="28"/>
      <c r="K410" s="27"/>
      <c r="L410" s="27"/>
      <c r="M410" s="27"/>
    </row>
    <row r="411" spans="3:13" ht="12.75">
      <c r="C411">
        <v>6121</v>
      </c>
      <c r="F411" t="s">
        <v>186</v>
      </c>
      <c r="G411" s="57">
        <v>0</v>
      </c>
      <c r="H411" s="57">
        <v>25000</v>
      </c>
      <c r="I411" s="28" t="s">
        <v>685</v>
      </c>
      <c r="J411" s="28"/>
      <c r="K411" s="27"/>
      <c r="L411" s="27"/>
      <c r="M411" s="27"/>
    </row>
    <row r="412" spans="3:13" ht="12.75">
      <c r="C412">
        <v>6130</v>
      </c>
      <c r="F412" t="s">
        <v>111</v>
      </c>
      <c r="G412" s="57">
        <v>14311</v>
      </c>
      <c r="H412" s="57">
        <v>0</v>
      </c>
      <c r="I412" s="44" t="s">
        <v>0</v>
      </c>
      <c r="J412" s="28"/>
      <c r="K412" s="27"/>
      <c r="L412" s="27"/>
      <c r="M412" s="27"/>
    </row>
    <row r="413" spans="3:13" ht="19.5">
      <c r="C413">
        <v>6901</v>
      </c>
      <c r="F413" t="s">
        <v>121</v>
      </c>
      <c r="G413" s="57">
        <v>0</v>
      </c>
      <c r="H413" s="57">
        <v>0</v>
      </c>
      <c r="I413" s="44" t="s">
        <v>684</v>
      </c>
      <c r="J413" s="28"/>
      <c r="K413" s="27"/>
      <c r="L413" s="27"/>
      <c r="M413" s="27"/>
    </row>
    <row r="414" spans="2:13" ht="12.75">
      <c r="B414" s="17">
        <v>2212</v>
      </c>
      <c r="C414" s="17"/>
      <c r="D414" s="17"/>
      <c r="E414" s="17"/>
      <c r="F414" s="17"/>
      <c r="G414" s="58">
        <f>SUM(G406:G413)</f>
        <v>5140455.79</v>
      </c>
      <c r="H414" s="58">
        <f>SUM(H406:H413)</f>
        <v>4884450</v>
      </c>
      <c r="I414" s="28"/>
      <c r="J414" s="28"/>
      <c r="K414" s="27"/>
      <c r="L414" s="27"/>
      <c r="M414" s="27"/>
    </row>
    <row r="415" spans="2:13" ht="12.75">
      <c r="B415" s="26"/>
      <c r="C415" s="118"/>
      <c r="D415" s="118"/>
      <c r="E415" s="118"/>
      <c r="F415" s="118"/>
      <c r="G415" s="67"/>
      <c r="H415" s="67"/>
      <c r="I415" s="28"/>
      <c r="J415" s="28"/>
      <c r="K415" s="27"/>
      <c r="L415" s="27"/>
      <c r="M415" s="27"/>
    </row>
    <row r="416" spans="2:13" ht="12.75">
      <c r="B416" s="2" t="s">
        <v>130</v>
      </c>
      <c r="G416" s="57"/>
      <c r="H416" s="57"/>
      <c r="I416" s="28"/>
      <c r="J416" s="28"/>
      <c r="K416" s="27"/>
      <c r="L416" s="27"/>
      <c r="M416" s="27"/>
    </row>
    <row r="417" spans="2:13" ht="12.75">
      <c r="B417">
        <v>2219</v>
      </c>
      <c r="C417">
        <v>6121</v>
      </c>
      <c r="E417">
        <v>359</v>
      </c>
      <c r="F417" t="s">
        <v>218</v>
      </c>
      <c r="G417" s="69">
        <v>0</v>
      </c>
      <c r="H417" s="69">
        <v>0</v>
      </c>
      <c r="I417" s="44" t="s">
        <v>408</v>
      </c>
      <c r="J417" s="28"/>
      <c r="K417" s="27"/>
      <c r="L417" s="27"/>
      <c r="M417" s="27"/>
    </row>
    <row r="418" spans="3:13" ht="19.5">
      <c r="C418">
        <v>6121</v>
      </c>
      <c r="E418">
        <v>419</v>
      </c>
      <c r="F418" t="s">
        <v>218</v>
      </c>
      <c r="G418" s="69">
        <v>1115486</v>
      </c>
      <c r="H418" s="69">
        <v>0</v>
      </c>
      <c r="I418" s="44" t="s">
        <v>385</v>
      </c>
      <c r="J418" s="28"/>
      <c r="K418" s="27"/>
      <c r="L418" s="27"/>
      <c r="M418" s="27"/>
    </row>
    <row r="419" spans="3:13" ht="12.75">
      <c r="C419">
        <v>6121</v>
      </c>
      <c r="E419">
        <v>418</v>
      </c>
      <c r="F419" t="s">
        <v>218</v>
      </c>
      <c r="G419" s="69">
        <v>440827</v>
      </c>
      <c r="H419" s="69">
        <v>0</v>
      </c>
      <c r="I419" s="44" t="s">
        <v>446</v>
      </c>
      <c r="J419" s="28"/>
      <c r="K419" s="27"/>
      <c r="L419" s="27"/>
      <c r="M419" s="27"/>
    </row>
    <row r="420" spans="3:13" ht="19.5">
      <c r="C420">
        <v>6130</v>
      </c>
      <c r="E420">
        <v>419</v>
      </c>
      <c r="F420" t="s">
        <v>143</v>
      </c>
      <c r="G420" s="69">
        <v>0</v>
      </c>
      <c r="H420" s="69">
        <v>33000</v>
      </c>
      <c r="I420" s="44" t="s">
        <v>569</v>
      </c>
      <c r="J420" s="28"/>
      <c r="K420" s="27"/>
      <c r="L420" s="27"/>
      <c r="M420" s="27"/>
    </row>
    <row r="421" spans="2:13" ht="12.75">
      <c r="B421" s="17">
        <v>2219</v>
      </c>
      <c r="C421" s="17"/>
      <c r="D421" s="17"/>
      <c r="E421" s="17"/>
      <c r="F421" s="17"/>
      <c r="G421" s="70">
        <f>SUM(G417:G420)</f>
        <v>1556313</v>
      </c>
      <c r="H421" s="70">
        <f>SUM(H417:H420)</f>
        <v>33000</v>
      </c>
      <c r="I421" s="28"/>
      <c r="J421" s="28"/>
      <c r="K421" s="27"/>
      <c r="L421" s="27"/>
      <c r="M421" s="27"/>
    </row>
    <row r="422" spans="2:13" ht="12.75">
      <c r="B422" s="17"/>
      <c r="C422" s="17"/>
      <c r="D422" s="17"/>
      <c r="E422" s="17"/>
      <c r="F422" s="17"/>
      <c r="G422" s="70"/>
      <c r="H422" s="70"/>
      <c r="I422" s="28"/>
      <c r="J422" s="28"/>
      <c r="K422" s="27"/>
      <c r="L422" s="27"/>
      <c r="M422" s="27"/>
    </row>
    <row r="423" spans="2:13" ht="12.75">
      <c r="B423" s="17" t="s">
        <v>450</v>
      </c>
      <c r="C423" s="17"/>
      <c r="D423" s="17"/>
      <c r="E423" s="17"/>
      <c r="F423" s="17"/>
      <c r="G423" s="70"/>
      <c r="H423" s="70"/>
      <c r="I423" s="28"/>
      <c r="J423" s="28"/>
      <c r="K423" s="27"/>
      <c r="L423" s="27"/>
      <c r="M423" s="27"/>
    </row>
    <row r="424" spans="2:13" ht="12.75">
      <c r="B424" s="66">
        <v>2321</v>
      </c>
      <c r="C424" s="66">
        <v>6121</v>
      </c>
      <c r="D424" s="66"/>
      <c r="E424" s="66"/>
      <c r="F424" t="s">
        <v>451</v>
      </c>
      <c r="G424" s="210">
        <v>14356</v>
      </c>
      <c r="H424" s="210">
        <v>0</v>
      </c>
      <c r="I424" s="28"/>
      <c r="J424" s="28"/>
      <c r="K424" s="27"/>
      <c r="L424" s="27"/>
      <c r="M424" s="27"/>
    </row>
    <row r="425" spans="2:13" ht="22.5">
      <c r="B425" s="66"/>
      <c r="C425" s="66">
        <v>6121</v>
      </c>
      <c r="D425" s="66"/>
      <c r="E425" s="66">
        <v>359</v>
      </c>
      <c r="F425" t="s">
        <v>451</v>
      </c>
      <c r="G425" s="210">
        <v>60984</v>
      </c>
      <c r="H425" s="210">
        <v>0</v>
      </c>
      <c r="I425" s="28" t="s">
        <v>453</v>
      </c>
      <c r="J425" s="28"/>
      <c r="K425" s="27"/>
      <c r="L425" s="27"/>
      <c r="M425" s="27"/>
    </row>
    <row r="426" spans="2:13" ht="22.5">
      <c r="B426" s="66"/>
      <c r="C426" s="66">
        <v>6121</v>
      </c>
      <c r="D426" s="66"/>
      <c r="E426" s="66">
        <v>420</v>
      </c>
      <c r="F426" t="s">
        <v>451</v>
      </c>
      <c r="G426" s="210">
        <v>147907</v>
      </c>
      <c r="H426" s="210">
        <v>0</v>
      </c>
      <c r="I426" s="28" t="s">
        <v>452</v>
      </c>
      <c r="J426" s="28"/>
      <c r="K426" s="27"/>
      <c r="L426" s="27"/>
      <c r="M426" s="27"/>
    </row>
    <row r="427" spans="2:13" ht="12.75">
      <c r="B427" s="66"/>
      <c r="C427" s="66">
        <v>6121</v>
      </c>
      <c r="D427" s="66"/>
      <c r="E427" s="66">
        <v>418</v>
      </c>
      <c r="F427" t="s">
        <v>451</v>
      </c>
      <c r="G427" s="210">
        <v>52130</v>
      </c>
      <c r="H427" s="210">
        <v>0</v>
      </c>
      <c r="I427" s="28" t="s">
        <v>454</v>
      </c>
      <c r="J427" s="28"/>
      <c r="K427" s="27"/>
      <c r="L427" s="27"/>
      <c r="M427" s="27"/>
    </row>
    <row r="428" spans="2:13" ht="22.5">
      <c r="B428" s="66"/>
      <c r="C428" s="66">
        <v>6121</v>
      </c>
      <c r="D428" s="66"/>
      <c r="E428" s="66">
        <v>420</v>
      </c>
      <c r="F428" t="s">
        <v>451</v>
      </c>
      <c r="G428" s="210">
        <v>430000</v>
      </c>
      <c r="H428" s="210">
        <v>0</v>
      </c>
      <c r="I428" s="28" t="s">
        <v>455</v>
      </c>
      <c r="J428" s="28"/>
      <c r="K428" s="27"/>
      <c r="L428" s="27"/>
      <c r="M428" s="27"/>
    </row>
    <row r="429" spans="2:13" ht="12.75">
      <c r="B429" s="66"/>
      <c r="C429" s="66">
        <v>6371</v>
      </c>
      <c r="D429" s="66"/>
      <c r="E429" s="66"/>
      <c r="F429" t="s">
        <v>456</v>
      </c>
      <c r="G429" s="210">
        <v>60000</v>
      </c>
      <c r="H429" s="210">
        <v>0</v>
      </c>
      <c r="I429" s="28" t="s">
        <v>457</v>
      </c>
      <c r="J429" s="28"/>
      <c r="K429" s="27"/>
      <c r="L429" s="27"/>
      <c r="M429" s="27"/>
    </row>
    <row r="430" spans="2:13" ht="12.75">
      <c r="B430" s="17">
        <v>2321</v>
      </c>
      <c r="C430" s="17"/>
      <c r="D430" s="17"/>
      <c r="E430" s="17"/>
      <c r="F430" s="17"/>
      <c r="G430" s="70">
        <f>SUM(G424:G429)</f>
        <v>765377</v>
      </c>
      <c r="H430" s="70">
        <f>SUM(H424:H429)</f>
        <v>0</v>
      </c>
      <c r="I430" s="28"/>
      <c r="J430" s="28"/>
      <c r="K430" s="27"/>
      <c r="L430" s="27"/>
      <c r="M430" s="27"/>
    </row>
    <row r="431" spans="2:13" ht="12.75">
      <c r="B431" s="17" t="s">
        <v>678</v>
      </c>
      <c r="C431" s="17"/>
      <c r="D431" s="17"/>
      <c r="E431" s="17"/>
      <c r="F431" s="17"/>
      <c r="G431" s="70"/>
      <c r="H431" s="70"/>
      <c r="I431" s="28"/>
      <c r="J431" s="28"/>
      <c r="K431" s="27"/>
      <c r="L431" s="27"/>
      <c r="M431" s="27"/>
    </row>
    <row r="432" spans="2:13" ht="12.75">
      <c r="B432" s="66">
        <v>3113</v>
      </c>
      <c r="C432" s="66">
        <v>6121</v>
      </c>
      <c r="D432" s="66"/>
      <c r="E432" s="66"/>
      <c r="F432" s="66" t="s">
        <v>451</v>
      </c>
      <c r="G432" s="210">
        <v>0</v>
      </c>
      <c r="H432" s="210">
        <v>50000</v>
      </c>
      <c r="I432" s="28" t="s">
        <v>679</v>
      </c>
      <c r="J432" s="28"/>
      <c r="K432" s="27"/>
      <c r="L432" s="27"/>
      <c r="M432" s="27"/>
    </row>
    <row r="433" spans="2:13" ht="12.75">
      <c r="B433" s="17">
        <v>3113</v>
      </c>
      <c r="C433" s="17"/>
      <c r="D433" s="17"/>
      <c r="E433" s="17"/>
      <c r="F433" s="17"/>
      <c r="G433" s="70">
        <f>SUM(G432)</f>
        <v>0</v>
      </c>
      <c r="H433" s="70">
        <f>SUM(H432)</f>
        <v>50000</v>
      </c>
      <c r="I433" s="28"/>
      <c r="J433" s="28"/>
      <c r="K433" s="27"/>
      <c r="L433" s="27"/>
      <c r="M433" s="27"/>
    </row>
    <row r="434" spans="2:13" ht="12.75">
      <c r="B434" s="17"/>
      <c r="C434" s="17"/>
      <c r="D434" s="17"/>
      <c r="E434" s="17"/>
      <c r="F434" s="17"/>
      <c r="G434" s="70"/>
      <c r="H434" s="70"/>
      <c r="I434" s="28"/>
      <c r="J434" s="28"/>
      <c r="K434" s="27"/>
      <c r="L434" s="27"/>
      <c r="M434" s="27"/>
    </row>
    <row r="435" spans="2:13" ht="12.75">
      <c r="B435" s="17" t="s">
        <v>391</v>
      </c>
      <c r="D435" s="17"/>
      <c r="E435" s="17"/>
      <c r="F435" s="17"/>
      <c r="G435" s="58"/>
      <c r="H435" s="58"/>
      <c r="I435" s="28"/>
      <c r="J435" s="28"/>
      <c r="K435" s="27"/>
      <c r="L435" s="27"/>
      <c r="M435" s="27"/>
    </row>
    <row r="436" spans="2:13" ht="12.75">
      <c r="B436" s="66">
        <v>3412</v>
      </c>
      <c r="C436" s="66">
        <v>6121</v>
      </c>
      <c r="D436" s="66"/>
      <c r="E436" s="66">
        <v>417</v>
      </c>
      <c r="F436" s="66" t="s">
        <v>412</v>
      </c>
      <c r="G436" s="67">
        <v>60258</v>
      </c>
      <c r="H436" s="67">
        <v>0</v>
      </c>
      <c r="I436" s="28" t="s">
        <v>413</v>
      </c>
      <c r="J436" s="28"/>
      <c r="K436" s="27"/>
      <c r="L436" s="27"/>
      <c r="M436" s="27"/>
    </row>
    <row r="437" spans="2:13" ht="22.5">
      <c r="B437" s="66"/>
      <c r="C437" s="66">
        <v>6901</v>
      </c>
      <c r="D437" s="66"/>
      <c r="E437" s="66"/>
      <c r="F437" t="s">
        <v>121</v>
      </c>
      <c r="G437" s="67">
        <v>0</v>
      </c>
      <c r="H437" s="67">
        <v>0</v>
      </c>
      <c r="I437" s="28" t="s">
        <v>415</v>
      </c>
      <c r="J437" s="28"/>
      <c r="K437" s="27"/>
      <c r="L437" s="27"/>
      <c r="M437" s="27"/>
    </row>
    <row r="438" spans="2:13" ht="12.75">
      <c r="B438" s="17">
        <v>3412</v>
      </c>
      <c r="C438" s="17"/>
      <c r="D438" s="17"/>
      <c r="E438" s="17"/>
      <c r="F438" s="17"/>
      <c r="G438" s="58">
        <f>SUM(G436:G437)</f>
        <v>60258</v>
      </c>
      <c r="H438" s="58">
        <f>SUM(H436:H437)</f>
        <v>0</v>
      </c>
      <c r="I438" s="206"/>
      <c r="J438" s="28"/>
      <c r="K438" s="27"/>
      <c r="L438" s="27"/>
      <c r="M438" s="27"/>
    </row>
    <row r="439" spans="2:13" ht="12.75">
      <c r="B439" s="17"/>
      <c r="D439" s="17"/>
      <c r="E439" s="17"/>
      <c r="F439" s="17"/>
      <c r="G439" s="58"/>
      <c r="H439" s="58"/>
      <c r="I439" s="28"/>
      <c r="J439" s="28"/>
      <c r="K439" s="27"/>
      <c r="L439" s="27"/>
      <c r="M439" s="27"/>
    </row>
    <row r="440" spans="2:13" ht="12.75">
      <c r="B440" s="17" t="s">
        <v>265</v>
      </c>
      <c r="C440" s="17"/>
      <c r="D440" s="17"/>
      <c r="E440" s="17"/>
      <c r="F440" s="17"/>
      <c r="G440" s="58"/>
      <c r="H440" s="58"/>
      <c r="I440" s="38"/>
      <c r="J440" s="28"/>
      <c r="K440" s="27"/>
      <c r="L440" s="27"/>
      <c r="M440" s="27"/>
    </row>
    <row r="441" spans="2:13" ht="12.75">
      <c r="B441" s="66">
        <v>3611</v>
      </c>
      <c r="C441" s="66">
        <v>6460</v>
      </c>
      <c r="D441" s="66"/>
      <c r="E441" s="66"/>
      <c r="F441" s="66" t="s">
        <v>266</v>
      </c>
      <c r="G441" s="67">
        <v>284668</v>
      </c>
      <c r="H441" s="67">
        <v>0</v>
      </c>
      <c r="I441" s="38" t="s">
        <v>305</v>
      </c>
      <c r="J441" s="28"/>
      <c r="K441" s="27"/>
      <c r="L441" s="27"/>
      <c r="M441" s="27"/>
    </row>
    <row r="442" spans="2:13" ht="12.75">
      <c r="B442" s="17">
        <v>3611</v>
      </c>
      <c r="C442" s="17"/>
      <c r="D442" s="17"/>
      <c r="E442" s="17"/>
      <c r="F442" s="17"/>
      <c r="G442" s="58">
        <f>SUM(G441)</f>
        <v>284668</v>
      </c>
      <c r="H442" s="58">
        <f>SUM(H441)</f>
        <v>0</v>
      </c>
      <c r="I442" s="38"/>
      <c r="J442" s="28"/>
      <c r="K442" s="27"/>
      <c r="L442" s="27"/>
      <c r="M442" s="27"/>
    </row>
    <row r="443" spans="2:13" ht="12.75">
      <c r="B443" s="17"/>
      <c r="C443" s="17"/>
      <c r="D443" s="17"/>
      <c r="E443" s="17"/>
      <c r="F443" s="17"/>
      <c r="G443" s="58"/>
      <c r="H443" s="58"/>
      <c r="I443" s="38"/>
      <c r="J443" s="28"/>
      <c r="K443" s="27"/>
      <c r="L443" s="27"/>
      <c r="M443" s="27"/>
    </row>
    <row r="444" spans="2:13" ht="12.75">
      <c r="B444" s="17" t="s">
        <v>98</v>
      </c>
      <c r="C444" s="17"/>
      <c r="D444" s="17"/>
      <c r="E444" s="17"/>
      <c r="F444" s="17"/>
      <c r="G444" s="58"/>
      <c r="H444" s="58"/>
      <c r="I444" s="38"/>
      <c r="J444" s="28"/>
      <c r="K444" s="27"/>
      <c r="L444" s="27"/>
      <c r="M444" s="27"/>
    </row>
    <row r="445" spans="2:13" ht="12.75">
      <c r="B445" s="66">
        <v>3613</v>
      </c>
      <c r="C445" s="66">
        <v>6121</v>
      </c>
      <c r="D445" s="66"/>
      <c r="E445" s="66"/>
      <c r="F445" s="66" t="s">
        <v>399</v>
      </c>
      <c r="G445" s="67">
        <v>0</v>
      </c>
      <c r="H445" s="67">
        <v>30000</v>
      </c>
      <c r="I445" s="38" t="s">
        <v>400</v>
      </c>
      <c r="J445" s="28"/>
      <c r="K445" s="27"/>
      <c r="L445" s="27"/>
      <c r="M445" s="27"/>
    </row>
    <row r="446" spans="2:13" ht="12.75">
      <c r="B446" s="17">
        <v>3613</v>
      </c>
      <c r="C446" s="17"/>
      <c r="D446" s="17"/>
      <c r="E446" s="17"/>
      <c r="F446" s="17"/>
      <c r="G446" s="58">
        <f>SUM(G445)</f>
        <v>0</v>
      </c>
      <c r="H446" s="58">
        <f>SUM(H445)</f>
        <v>30000</v>
      </c>
      <c r="I446" s="38"/>
      <c r="J446" s="28"/>
      <c r="K446" s="27"/>
      <c r="L446" s="27"/>
      <c r="M446" s="27"/>
    </row>
    <row r="447" spans="2:13" ht="12.75">
      <c r="B447" s="17"/>
      <c r="C447" s="17"/>
      <c r="D447" s="17"/>
      <c r="E447" s="17"/>
      <c r="F447" s="17"/>
      <c r="G447" s="58"/>
      <c r="H447" s="58"/>
      <c r="I447" s="38"/>
      <c r="J447" s="28"/>
      <c r="K447" s="27"/>
      <c r="L447" s="27"/>
      <c r="M447" s="27"/>
    </row>
    <row r="448" spans="2:13" ht="12.75">
      <c r="B448" s="2" t="s">
        <v>37</v>
      </c>
      <c r="G448" s="57"/>
      <c r="H448" s="57"/>
      <c r="I448" s="28"/>
      <c r="J448" s="28"/>
      <c r="K448" s="27"/>
      <c r="L448" s="27"/>
      <c r="M448" s="27"/>
    </row>
    <row r="449" spans="2:13" ht="12.75">
      <c r="B449">
        <v>3631</v>
      </c>
      <c r="C449">
        <v>6121</v>
      </c>
      <c r="E449">
        <v>419</v>
      </c>
      <c r="F449" t="s">
        <v>468</v>
      </c>
      <c r="G449" s="57">
        <v>19940</v>
      </c>
      <c r="H449" s="57">
        <v>0</v>
      </c>
      <c r="I449" s="44" t="s">
        <v>414</v>
      </c>
      <c r="J449" s="28"/>
      <c r="K449" s="27"/>
      <c r="L449" s="27"/>
      <c r="M449" s="27"/>
    </row>
    <row r="450" spans="3:13" ht="12.75">
      <c r="C450">
        <v>6121</v>
      </c>
      <c r="E450">
        <v>420</v>
      </c>
      <c r="F450" t="s">
        <v>468</v>
      </c>
      <c r="G450" s="57">
        <v>0.79</v>
      </c>
      <c r="H450" s="57">
        <v>0</v>
      </c>
      <c r="I450" s="44" t="s">
        <v>469</v>
      </c>
      <c r="J450" s="28"/>
      <c r="K450" s="27"/>
      <c r="L450" s="27"/>
      <c r="M450" s="27"/>
    </row>
    <row r="451" spans="3:13" ht="19.5">
      <c r="C451">
        <v>6121</v>
      </c>
      <c r="E451">
        <v>420</v>
      </c>
      <c r="F451" t="s">
        <v>468</v>
      </c>
      <c r="G451" s="57">
        <v>646715</v>
      </c>
      <c r="H451" s="57">
        <v>0</v>
      </c>
      <c r="I451" s="44" t="s">
        <v>470</v>
      </c>
      <c r="J451" s="28"/>
      <c r="K451" s="27"/>
      <c r="L451" s="27"/>
      <c r="M451" s="27"/>
    </row>
    <row r="452" spans="2:13" ht="12.75">
      <c r="B452" s="17">
        <v>3631</v>
      </c>
      <c r="C452" s="17"/>
      <c r="D452" s="17"/>
      <c r="E452" s="17"/>
      <c r="F452" s="17"/>
      <c r="G452" s="58">
        <f>SUM(G449:G451)</f>
        <v>666655.79</v>
      </c>
      <c r="H452" s="58">
        <f>SUM(H449:H451)</f>
        <v>0</v>
      </c>
      <c r="I452" s="44"/>
      <c r="J452" s="28"/>
      <c r="K452" s="27"/>
      <c r="L452" s="27"/>
      <c r="M452" s="27"/>
    </row>
    <row r="453" spans="2:13" ht="12.75">
      <c r="B453" s="17"/>
      <c r="C453" s="17"/>
      <c r="D453" s="17"/>
      <c r="E453" s="17"/>
      <c r="F453" s="17"/>
      <c r="G453" s="58"/>
      <c r="H453" s="58"/>
      <c r="I453" s="44"/>
      <c r="J453" s="28"/>
      <c r="K453" s="27"/>
      <c r="L453" s="27"/>
      <c r="M453" s="27"/>
    </row>
    <row r="454" spans="2:13" ht="12.75">
      <c r="B454" s="17" t="s">
        <v>140</v>
      </c>
      <c r="C454" s="17"/>
      <c r="D454" s="17"/>
      <c r="E454" s="17"/>
      <c r="F454" s="17"/>
      <c r="G454" s="58"/>
      <c r="H454" s="58"/>
      <c r="I454" s="28"/>
      <c r="J454" s="28"/>
      <c r="K454" s="27"/>
      <c r="L454" s="27"/>
      <c r="M454" s="27"/>
    </row>
    <row r="455" spans="2:13" ht="22.5">
      <c r="B455" s="17">
        <v>3639</v>
      </c>
      <c r="C455" s="66">
        <v>6121</v>
      </c>
      <c r="D455" s="17"/>
      <c r="E455" s="66">
        <v>359</v>
      </c>
      <c r="F455" s="66" t="s">
        <v>223</v>
      </c>
      <c r="G455" s="57">
        <v>1622447</v>
      </c>
      <c r="H455" s="57">
        <v>250000</v>
      </c>
      <c r="I455" s="28" t="s">
        <v>675</v>
      </c>
      <c r="J455" s="28"/>
      <c r="K455" s="27"/>
      <c r="L455" s="27"/>
      <c r="M455" s="27"/>
    </row>
    <row r="456" spans="2:13" ht="33.75">
      <c r="B456" t="s">
        <v>0</v>
      </c>
      <c r="C456" s="66">
        <v>6130</v>
      </c>
      <c r="D456" s="55"/>
      <c r="E456" s="55"/>
      <c r="F456" s="66" t="s">
        <v>111</v>
      </c>
      <c r="G456" s="57">
        <v>0</v>
      </c>
      <c r="H456" s="57">
        <v>15000</v>
      </c>
      <c r="I456" s="28" t="s">
        <v>661</v>
      </c>
      <c r="J456" s="28"/>
      <c r="K456" s="27"/>
      <c r="L456" s="27"/>
      <c r="M456" s="27"/>
    </row>
    <row r="457" spans="2:13" ht="12.75">
      <c r="B457" s="17">
        <v>3639</v>
      </c>
      <c r="C457" s="55"/>
      <c r="D457" s="55"/>
      <c r="E457" s="55"/>
      <c r="F457" s="55"/>
      <c r="G457" s="58">
        <f>SUM(G455:G456)</f>
        <v>1622447</v>
      </c>
      <c r="H457" s="58">
        <f>SUM(H455:H456)</f>
        <v>265000</v>
      </c>
      <c r="I457" s="28"/>
      <c r="J457" s="28"/>
      <c r="K457" s="27"/>
      <c r="L457" s="27"/>
      <c r="M457" s="27"/>
    </row>
    <row r="458" spans="2:13" ht="12.75">
      <c r="B458" s="17"/>
      <c r="C458" s="17"/>
      <c r="D458" s="17"/>
      <c r="E458" s="17"/>
      <c r="F458" s="17"/>
      <c r="G458" s="58"/>
      <c r="H458" s="58"/>
      <c r="I458" s="44"/>
      <c r="J458" s="28"/>
      <c r="K458" s="27"/>
      <c r="L458" s="27"/>
      <c r="M458" s="27"/>
    </row>
    <row r="459" spans="1:13" ht="12.75">
      <c r="A459" s="9"/>
      <c r="B459" s="17"/>
      <c r="E459" s="71"/>
      <c r="F459" s="71"/>
      <c r="G459" s="57"/>
      <c r="H459" s="57"/>
      <c r="I459" s="51"/>
      <c r="J459" s="28"/>
      <c r="K459" s="27"/>
      <c r="L459" s="27"/>
      <c r="M459" s="27"/>
    </row>
    <row r="460" spans="1:13" ht="12.75">
      <c r="A460" s="9"/>
      <c r="B460" s="106" t="s">
        <v>298</v>
      </c>
      <c r="C460" s="107"/>
      <c r="D460" s="107"/>
      <c r="E460" s="107"/>
      <c r="F460" s="107"/>
      <c r="G460" s="165">
        <f>G457+G452+G446+G442+G438+G430+G421+G414</f>
        <v>10096174.58</v>
      </c>
      <c r="H460" s="165">
        <f>H457+H452+H446+H442+H433+H438+H430+H421+H414</f>
        <v>5262450</v>
      </c>
      <c r="I460" s="51"/>
      <c r="J460" s="28"/>
      <c r="K460" s="27"/>
      <c r="L460" s="27"/>
      <c r="M460" s="27"/>
    </row>
    <row r="461" spans="1:13" ht="12.75">
      <c r="A461" s="9"/>
      <c r="B461" s="104" t="s">
        <v>299</v>
      </c>
      <c r="C461" s="105"/>
      <c r="D461" s="105"/>
      <c r="E461" s="105"/>
      <c r="F461" s="105"/>
      <c r="G461" s="120">
        <f>G460+G398</f>
        <v>17641185.58</v>
      </c>
      <c r="H461" s="120">
        <f>H460+H398</f>
        <v>13931650</v>
      </c>
      <c r="I461" s="51"/>
      <c r="J461" s="28"/>
      <c r="K461" s="27"/>
      <c r="L461" s="27"/>
      <c r="M461" s="27"/>
    </row>
    <row r="462" spans="1:13" ht="12.75">
      <c r="A462" s="9"/>
      <c r="B462" s="17"/>
      <c r="E462" s="71"/>
      <c r="F462" s="71"/>
      <c r="G462" s="57"/>
      <c r="H462" s="57"/>
      <c r="I462" s="51"/>
      <c r="J462" s="28"/>
      <c r="K462" s="27"/>
      <c r="L462" s="27"/>
      <c r="M462" s="27"/>
    </row>
    <row r="463" spans="2:13" ht="18" customHeight="1">
      <c r="B463" s="121" t="s">
        <v>216</v>
      </c>
      <c r="C463" s="122"/>
      <c r="D463" s="122"/>
      <c r="E463" s="121"/>
      <c r="F463" s="121"/>
      <c r="G463" s="138"/>
      <c r="H463" s="138"/>
      <c r="I463" s="28"/>
      <c r="J463" s="28"/>
      <c r="K463" s="27"/>
      <c r="L463" s="27"/>
      <c r="M463" s="27"/>
    </row>
    <row r="464" spans="2:13" ht="15" customHeight="1">
      <c r="B464" s="2"/>
      <c r="C464" s="3">
        <v>8124</v>
      </c>
      <c r="D464" s="3"/>
      <c r="E464" s="3"/>
      <c r="F464" s="3" t="s">
        <v>114</v>
      </c>
      <c r="G464" s="73">
        <v>-566659</v>
      </c>
      <c r="H464" s="73">
        <v>-594381</v>
      </c>
      <c r="I464" s="28" t="s">
        <v>273</v>
      </c>
      <c r="J464" s="28"/>
      <c r="K464" s="27"/>
      <c r="L464" s="27"/>
      <c r="M464" s="27"/>
    </row>
    <row r="465" spans="2:13" ht="15" customHeight="1">
      <c r="B465" s="2"/>
      <c r="C465" s="3">
        <v>8124</v>
      </c>
      <c r="D465" s="3"/>
      <c r="E465" s="3"/>
      <c r="F465" s="3" t="s">
        <v>271</v>
      </c>
      <c r="G465" s="73">
        <v>-125000</v>
      </c>
      <c r="H465" s="73">
        <v>-125000</v>
      </c>
      <c r="I465" s="28" t="s">
        <v>272</v>
      </c>
      <c r="J465" s="28"/>
      <c r="K465" s="27"/>
      <c r="L465" s="27"/>
      <c r="M465" s="27"/>
    </row>
    <row r="466" spans="2:13" ht="13.5" customHeight="1">
      <c r="B466" s="2" t="s">
        <v>502</v>
      </c>
      <c r="C466" s="3">
        <v>8123</v>
      </c>
      <c r="D466" s="3"/>
      <c r="E466" s="3"/>
      <c r="F466" s="3" t="s">
        <v>241</v>
      </c>
      <c r="G466" s="73">
        <v>5000000</v>
      </c>
      <c r="H466" s="73">
        <v>-819670</v>
      </c>
      <c r="I466" s="28" t="s">
        <v>494</v>
      </c>
      <c r="J466" s="28"/>
      <c r="K466" s="27"/>
      <c r="L466" s="27"/>
      <c r="M466" s="27"/>
    </row>
    <row r="467" spans="2:10" ht="15.75" customHeight="1">
      <c r="B467" s="123" t="s">
        <v>300</v>
      </c>
      <c r="C467" s="124"/>
      <c r="D467" s="124"/>
      <c r="E467" s="124"/>
      <c r="F467" s="124"/>
      <c r="G467" s="125">
        <f>SUM(G464:G466)</f>
        <v>4308341</v>
      </c>
      <c r="H467" s="125">
        <f>SUM(H464:H466)</f>
        <v>-1539051</v>
      </c>
      <c r="I467" s="41"/>
      <c r="J467" s="42"/>
    </row>
    <row r="468" spans="6:10" ht="17.25" customHeight="1">
      <c r="F468" t="s">
        <v>0</v>
      </c>
      <c r="I468" s="42"/>
      <c r="J468" s="42"/>
    </row>
    <row r="469" spans="9:10" ht="17.25" customHeight="1">
      <c r="I469" s="42"/>
      <c r="J469" s="42"/>
    </row>
    <row r="470" spans="9:10" ht="17.25" customHeight="1">
      <c r="I470" s="42"/>
      <c r="J470" s="42"/>
    </row>
    <row r="471" spans="9:10" ht="17.25" customHeight="1">
      <c r="I471" s="42"/>
      <c r="J471" s="42"/>
    </row>
    <row r="472" spans="3:11" ht="15" customHeight="1">
      <c r="C472" s="71"/>
      <c r="D472" s="26" t="s">
        <v>199</v>
      </c>
      <c r="E472" s="26"/>
      <c r="F472" s="26"/>
      <c r="G472" s="82">
        <f>'Rozpis - příjmů'!H152</f>
        <v>12146060</v>
      </c>
      <c r="H472" s="82">
        <f>'Rozpis - příjmů'!I152</f>
        <v>12050064</v>
      </c>
      <c r="I472" s="42" t="s">
        <v>0</v>
      </c>
      <c r="J472" s="42" t="s">
        <v>0</v>
      </c>
      <c r="K472" s="1" t="s">
        <v>0</v>
      </c>
    </row>
    <row r="473" spans="3:10" ht="15" customHeight="1">
      <c r="C473" s="71"/>
      <c r="D473" s="26" t="s">
        <v>200</v>
      </c>
      <c r="E473" s="26"/>
      <c r="F473" s="26"/>
      <c r="G473" s="82">
        <f>G461</f>
        <v>17641185.58</v>
      </c>
      <c r="H473" s="82">
        <f>H461</f>
        <v>13931650</v>
      </c>
      <c r="I473" s="42" t="s">
        <v>0</v>
      </c>
      <c r="J473" s="42"/>
    </row>
    <row r="474" spans="3:10" ht="15" customHeight="1">
      <c r="C474" s="71"/>
      <c r="D474" s="26" t="s">
        <v>607</v>
      </c>
      <c r="E474" s="26"/>
      <c r="F474" s="26"/>
      <c r="G474" s="82">
        <f>G472-G473</f>
        <v>-5495125.579999998</v>
      </c>
      <c r="H474" s="82">
        <f>H472-H473</f>
        <v>-1881586</v>
      </c>
      <c r="I474" s="42"/>
      <c r="J474" s="42"/>
    </row>
    <row r="475" spans="3:10" ht="15" customHeight="1">
      <c r="C475" s="71"/>
      <c r="D475" s="26" t="s">
        <v>126</v>
      </c>
      <c r="E475" s="26"/>
      <c r="F475" s="26"/>
      <c r="G475" s="82">
        <f>G467</f>
        <v>4308341</v>
      </c>
      <c r="H475" s="82">
        <f>H467</f>
        <v>-1539051</v>
      </c>
      <c r="I475" s="42" t="s">
        <v>0</v>
      </c>
      <c r="J475" s="42"/>
    </row>
    <row r="476" spans="3:9" ht="15.75" customHeight="1">
      <c r="C476" s="71"/>
      <c r="D476" s="26" t="s">
        <v>608</v>
      </c>
      <c r="E476" s="26"/>
      <c r="F476" s="26"/>
      <c r="G476" s="82">
        <f>G474+G475</f>
        <v>-1186784.5799999982</v>
      </c>
      <c r="H476" s="82">
        <f>H474+H475</f>
        <v>-3420637</v>
      </c>
      <c r="I476" s="42"/>
    </row>
    <row r="477" spans="2:4" ht="12.75">
      <c r="B477" t="s">
        <v>0</v>
      </c>
      <c r="D477" s="26"/>
    </row>
    <row r="478" spans="2:4" ht="12.75">
      <c r="B478" t="s">
        <v>0</v>
      </c>
      <c r="D478" s="26" t="s">
        <v>654</v>
      </c>
    </row>
    <row r="479" ht="12.75">
      <c r="B479" t="s">
        <v>0</v>
      </c>
    </row>
    <row r="480" ht="12.75">
      <c r="B480" t="s">
        <v>0</v>
      </c>
    </row>
  </sheetData>
  <sheetProtection/>
  <mergeCells count="4">
    <mergeCell ref="B5:F5"/>
    <mergeCell ref="B11:F11"/>
    <mergeCell ref="A1:I1"/>
    <mergeCell ref="A2:D2"/>
  </mergeCells>
  <printOptions/>
  <pageMargins left="0.787401575" right="0.787401575" top="0.984251969" bottom="0.984251969" header="0.4921259845" footer="0.4921259845"/>
  <pageSetup horizontalDpi="600" verticalDpi="600" orientation="landscape" paperSize="9" r:id="rId3"/>
  <headerFooter alignWithMargins="0">
    <oddFooter>&amp;C&amp;P/&amp;N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zoomScalePageLayoutView="75" workbookViewId="0" topLeftCell="A62">
      <selection activeCell="F75" sqref="F75"/>
    </sheetView>
  </sheetViews>
  <sheetFormatPr defaultColWidth="9.00390625" defaultRowHeight="12.75"/>
  <cols>
    <col min="1" max="1" width="10.25390625" style="0" customWidth="1"/>
    <col min="2" max="2" width="43.375" style="0" customWidth="1"/>
    <col min="3" max="3" width="14.00390625" style="0" customWidth="1"/>
    <col min="4" max="4" width="11.875" style="0" customWidth="1"/>
    <col min="5" max="5" width="11.125" style="0" customWidth="1"/>
    <col min="6" max="6" width="13.25390625" style="0" customWidth="1"/>
    <col min="7" max="7" width="17.375" style="0" customWidth="1"/>
  </cols>
  <sheetData>
    <row r="1" spans="2:8" ht="29.25" customHeight="1">
      <c r="B1" s="366" t="s">
        <v>688</v>
      </c>
      <c r="C1" s="366"/>
      <c r="D1" s="367"/>
      <c r="E1" s="367"/>
      <c r="F1" s="367"/>
      <c r="G1" s="367"/>
      <c r="H1" s="367"/>
    </row>
    <row r="2" spans="2:8" ht="29.25" customHeight="1" thickBot="1">
      <c r="B2" s="353"/>
      <c r="C2" s="353"/>
      <c r="D2" s="354"/>
      <c r="E2" s="406" t="s">
        <v>714</v>
      </c>
      <c r="F2" s="354"/>
      <c r="G2" s="354"/>
      <c r="H2" s="354"/>
    </row>
    <row r="3" spans="2:8" ht="52.5" customHeight="1" thickBot="1">
      <c r="B3" s="175"/>
      <c r="C3" s="188" t="s">
        <v>683</v>
      </c>
      <c r="D3" s="368" t="s">
        <v>715</v>
      </c>
      <c r="E3" s="368"/>
      <c r="F3" s="368"/>
      <c r="G3" s="176"/>
      <c r="H3" s="176"/>
    </row>
    <row r="4" spans="1:8" ht="24" customHeight="1" thickBot="1">
      <c r="A4" s="177" t="s">
        <v>329</v>
      </c>
      <c r="B4" s="178" t="s">
        <v>395</v>
      </c>
      <c r="C4" s="189" t="s">
        <v>396</v>
      </c>
      <c r="D4" s="186" t="s">
        <v>236</v>
      </c>
      <c r="E4" s="186" t="s">
        <v>237</v>
      </c>
      <c r="F4" s="194" t="s">
        <v>292</v>
      </c>
      <c r="G4" s="179" t="s">
        <v>127</v>
      </c>
      <c r="H4" s="179" t="s">
        <v>417</v>
      </c>
    </row>
    <row r="5" spans="1:8" ht="25.5" customHeight="1">
      <c r="A5" s="317" t="s">
        <v>655</v>
      </c>
      <c r="B5" s="318" t="s">
        <v>397</v>
      </c>
      <c r="C5" s="192" t="s">
        <v>0</v>
      </c>
      <c r="D5" s="195">
        <v>30000</v>
      </c>
      <c r="E5" s="195"/>
      <c r="F5" s="198" t="s">
        <v>610</v>
      </c>
      <c r="G5" s="168" t="s">
        <v>0</v>
      </c>
      <c r="H5" s="169" t="s">
        <v>0</v>
      </c>
    </row>
    <row r="6" spans="1:9" ht="25.5" customHeight="1">
      <c r="A6" s="317" t="s">
        <v>655</v>
      </c>
      <c r="B6" s="319" t="s">
        <v>376</v>
      </c>
      <c r="C6" s="190" t="s">
        <v>0</v>
      </c>
      <c r="D6" s="195" t="s">
        <v>0</v>
      </c>
      <c r="E6" s="195">
        <v>250000</v>
      </c>
      <c r="F6" s="198" t="s">
        <v>611</v>
      </c>
      <c r="G6" s="135" t="s">
        <v>0</v>
      </c>
      <c r="H6" s="170" t="s">
        <v>0</v>
      </c>
      <c r="I6" t="s">
        <v>0</v>
      </c>
    </row>
    <row r="7" spans="1:9" ht="24" customHeight="1">
      <c r="A7" s="317" t="s">
        <v>333</v>
      </c>
      <c r="B7" s="320" t="s">
        <v>527</v>
      </c>
      <c r="C7" s="191"/>
      <c r="D7" s="195"/>
      <c r="E7" s="195">
        <v>25000</v>
      </c>
      <c r="F7" s="196" t="s">
        <v>612</v>
      </c>
      <c r="G7" s="168" t="s">
        <v>0</v>
      </c>
      <c r="H7" s="169" t="s">
        <v>0</v>
      </c>
      <c r="I7" t="s">
        <v>0</v>
      </c>
    </row>
    <row r="8" spans="1:8" ht="36.75" customHeight="1">
      <c r="A8" s="317" t="s">
        <v>333</v>
      </c>
      <c r="B8" s="320" t="s">
        <v>574</v>
      </c>
      <c r="C8" s="191" t="s">
        <v>0</v>
      </c>
      <c r="D8" s="195"/>
      <c r="E8" s="195">
        <v>130000</v>
      </c>
      <c r="F8" s="196" t="s">
        <v>613</v>
      </c>
      <c r="G8" s="168" t="s">
        <v>575</v>
      </c>
      <c r="H8" s="169"/>
    </row>
    <row r="9" spans="1:8" ht="26.25" customHeight="1">
      <c r="A9" s="317" t="s">
        <v>333</v>
      </c>
      <c r="B9" s="320" t="s">
        <v>410</v>
      </c>
      <c r="C9" s="191" t="s">
        <v>0</v>
      </c>
      <c r="D9" s="195"/>
      <c r="E9" s="195">
        <v>4520000</v>
      </c>
      <c r="F9" s="196" t="s">
        <v>613</v>
      </c>
      <c r="G9" s="168" t="s">
        <v>380</v>
      </c>
      <c r="H9" s="169" t="s">
        <v>0</v>
      </c>
    </row>
    <row r="10" spans="1:8" ht="24" customHeight="1">
      <c r="A10" s="317" t="s">
        <v>333</v>
      </c>
      <c r="B10" s="320" t="s">
        <v>506</v>
      </c>
      <c r="C10" s="191" t="s">
        <v>0</v>
      </c>
      <c r="D10" s="195"/>
      <c r="E10" s="195">
        <v>170000</v>
      </c>
      <c r="F10" s="196" t="s">
        <v>657</v>
      </c>
      <c r="G10" s="168" t="s">
        <v>0</v>
      </c>
      <c r="H10" s="169"/>
    </row>
    <row r="11" spans="1:8" ht="24" customHeight="1">
      <c r="A11" s="166" t="s">
        <v>333</v>
      </c>
      <c r="B11" s="174" t="s">
        <v>557</v>
      </c>
      <c r="C11" s="305">
        <v>190000</v>
      </c>
      <c r="D11" s="333" t="s">
        <v>0</v>
      </c>
      <c r="E11" s="333"/>
      <c r="F11" s="335" t="s">
        <v>656</v>
      </c>
      <c r="G11" s="168" t="s">
        <v>0</v>
      </c>
      <c r="H11" s="169"/>
    </row>
    <row r="12" spans="1:9" ht="24" customHeight="1">
      <c r="A12" s="166" t="s">
        <v>333</v>
      </c>
      <c r="B12" s="174" t="s">
        <v>561</v>
      </c>
      <c r="C12" s="191">
        <v>50000</v>
      </c>
      <c r="D12" s="333"/>
      <c r="E12" s="333"/>
      <c r="F12" s="335" t="s">
        <v>642</v>
      </c>
      <c r="G12" s="168" t="s">
        <v>562</v>
      </c>
      <c r="H12" s="169"/>
      <c r="I12" t="s">
        <v>0</v>
      </c>
    </row>
    <row r="13" spans="1:8" ht="22.5" customHeight="1">
      <c r="A13" s="166" t="s">
        <v>333</v>
      </c>
      <c r="B13" s="167" t="s">
        <v>614</v>
      </c>
      <c r="C13" s="190">
        <v>350000</v>
      </c>
      <c r="D13" s="333" t="s">
        <v>0</v>
      </c>
      <c r="E13" s="333" t="s">
        <v>0</v>
      </c>
      <c r="F13" s="335" t="s">
        <v>615</v>
      </c>
      <c r="G13" s="168" t="s">
        <v>0</v>
      </c>
      <c r="H13" s="169" t="s">
        <v>0</v>
      </c>
    </row>
    <row r="14" spans="1:8" ht="24" customHeight="1">
      <c r="A14" s="317" t="s">
        <v>333</v>
      </c>
      <c r="B14" s="319" t="s">
        <v>340</v>
      </c>
      <c r="C14" s="190" t="s">
        <v>0</v>
      </c>
      <c r="D14" s="197">
        <v>50000</v>
      </c>
      <c r="E14" s="197" t="s">
        <v>0</v>
      </c>
      <c r="F14" s="196" t="s">
        <v>615</v>
      </c>
      <c r="G14" s="168"/>
      <c r="H14" s="169" t="s">
        <v>0</v>
      </c>
    </row>
    <row r="15" spans="1:9" ht="24" customHeight="1">
      <c r="A15" s="317" t="s">
        <v>333</v>
      </c>
      <c r="B15" s="319" t="s">
        <v>616</v>
      </c>
      <c r="C15" s="190" t="s">
        <v>0</v>
      </c>
      <c r="D15" s="195">
        <v>80000</v>
      </c>
      <c r="E15" s="195"/>
      <c r="F15" s="196" t="s">
        <v>615</v>
      </c>
      <c r="G15" s="168"/>
      <c r="H15" s="169"/>
      <c r="I15" t="s">
        <v>0</v>
      </c>
    </row>
    <row r="16" spans="1:8" ht="25.5" customHeight="1">
      <c r="A16" s="317" t="s">
        <v>336</v>
      </c>
      <c r="B16" s="319" t="s">
        <v>411</v>
      </c>
      <c r="C16" s="190" t="s">
        <v>0</v>
      </c>
      <c r="D16" s="195">
        <v>120000</v>
      </c>
      <c r="E16" s="195" t="s">
        <v>0</v>
      </c>
      <c r="F16" s="196" t="s">
        <v>643</v>
      </c>
      <c r="G16" s="168" t="s">
        <v>0</v>
      </c>
      <c r="H16" s="169" t="s">
        <v>0</v>
      </c>
    </row>
    <row r="17" spans="1:8" ht="25.5" customHeight="1">
      <c r="A17" s="317" t="s">
        <v>330</v>
      </c>
      <c r="B17" s="319" t="s">
        <v>571</v>
      </c>
      <c r="C17" s="190" t="s">
        <v>0</v>
      </c>
      <c r="D17" s="195">
        <v>10000</v>
      </c>
      <c r="E17" s="195"/>
      <c r="F17" s="198" t="s">
        <v>617</v>
      </c>
      <c r="G17" s="135"/>
      <c r="H17" s="170"/>
    </row>
    <row r="18" spans="1:8" ht="25.5" customHeight="1">
      <c r="A18" s="166" t="s">
        <v>330</v>
      </c>
      <c r="B18" s="167" t="s">
        <v>570</v>
      </c>
      <c r="C18" s="306">
        <v>20000</v>
      </c>
      <c r="D18" s="333" t="s">
        <v>0</v>
      </c>
      <c r="E18" s="333"/>
      <c r="F18" s="135" t="s">
        <v>618</v>
      </c>
      <c r="G18" s="135"/>
      <c r="H18" s="170"/>
    </row>
    <row r="19" spans="1:8" ht="25.5" customHeight="1">
      <c r="A19" s="166" t="s">
        <v>330</v>
      </c>
      <c r="B19" s="167" t="s">
        <v>535</v>
      </c>
      <c r="C19" s="190">
        <v>20000</v>
      </c>
      <c r="D19" s="333"/>
      <c r="E19" s="333"/>
      <c r="F19" s="135" t="s">
        <v>617</v>
      </c>
      <c r="G19" s="135"/>
      <c r="H19" s="170"/>
    </row>
    <row r="20" spans="1:8" ht="25.5" customHeight="1">
      <c r="A20" s="317" t="s">
        <v>330</v>
      </c>
      <c r="B20" s="319" t="s">
        <v>533</v>
      </c>
      <c r="C20" s="190" t="s">
        <v>0</v>
      </c>
      <c r="D20" s="195"/>
      <c r="E20" s="195">
        <v>50000</v>
      </c>
      <c r="F20" s="198" t="s">
        <v>619</v>
      </c>
      <c r="G20" s="135"/>
      <c r="H20" s="170"/>
    </row>
    <row r="21" spans="1:8" ht="25.5" customHeight="1">
      <c r="A21" s="166" t="s">
        <v>330</v>
      </c>
      <c r="B21" s="167" t="s">
        <v>339</v>
      </c>
      <c r="C21" s="190">
        <v>200000</v>
      </c>
      <c r="D21" s="333" t="s">
        <v>0</v>
      </c>
      <c r="E21" s="333"/>
      <c r="F21" s="135" t="s">
        <v>620</v>
      </c>
      <c r="G21" s="135"/>
      <c r="H21" s="170"/>
    </row>
    <row r="22" spans="1:8" ht="25.5" customHeight="1">
      <c r="A22" s="166" t="s">
        <v>330</v>
      </c>
      <c r="B22" s="167" t="s">
        <v>572</v>
      </c>
      <c r="C22" s="190">
        <v>1500000</v>
      </c>
      <c r="D22" s="333"/>
      <c r="E22" s="333"/>
      <c r="F22" s="135" t="s">
        <v>619</v>
      </c>
      <c r="G22" s="135"/>
      <c r="H22" s="170"/>
    </row>
    <row r="23" spans="1:8" ht="25.5" customHeight="1">
      <c r="A23" s="166" t="s">
        <v>36</v>
      </c>
      <c r="B23" s="167" t="s">
        <v>516</v>
      </c>
      <c r="C23" s="190">
        <v>50000</v>
      </c>
      <c r="D23" s="333"/>
      <c r="E23" s="333"/>
      <c r="F23" s="135" t="s">
        <v>623</v>
      </c>
      <c r="G23" s="135"/>
      <c r="H23" s="170"/>
    </row>
    <row r="24" spans="1:8" ht="25.5" customHeight="1">
      <c r="A24" s="166" t="s">
        <v>36</v>
      </c>
      <c r="B24" s="167" t="s">
        <v>517</v>
      </c>
      <c r="C24" s="190">
        <v>50000</v>
      </c>
      <c r="D24" s="333"/>
      <c r="E24" s="333"/>
      <c r="F24" s="135" t="s">
        <v>621</v>
      </c>
      <c r="G24" s="135"/>
      <c r="H24" s="170"/>
    </row>
    <row r="25" spans="1:8" ht="24.75" customHeight="1">
      <c r="A25" s="166" t="s">
        <v>337</v>
      </c>
      <c r="B25" s="167" t="s">
        <v>379</v>
      </c>
      <c r="C25" s="190">
        <v>200000</v>
      </c>
      <c r="D25" s="333" t="s">
        <v>0</v>
      </c>
      <c r="E25" s="333"/>
      <c r="F25" s="135" t="s">
        <v>622</v>
      </c>
      <c r="G25" s="135"/>
      <c r="H25" s="170" t="s">
        <v>0</v>
      </c>
    </row>
    <row r="26" spans="1:8" ht="29.25" customHeight="1">
      <c r="A26" s="166" t="s">
        <v>337</v>
      </c>
      <c r="B26" s="171" t="s">
        <v>407</v>
      </c>
      <c r="C26" s="192">
        <v>50000</v>
      </c>
      <c r="D26" s="333" t="s">
        <v>0</v>
      </c>
      <c r="E26" s="333"/>
      <c r="F26" s="135" t="s">
        <v>624</v>
      </c>
      <c r="G26" s="135"/>
      <c r="H26" s="170"/>
    </row>
    <row r="27" spans="1:8" ht="29.25" customHeight="1">
      <c r="A27" s="166" t="s">
        <v>337</v>
      </c>
      <c r="B27" s="171" t="s">
        <v>515</v>
      </c>
      <c r="C27" s="307">
        <v>150000</v>
      </c>
      <c r="D27" s="333" t="s">
        <v>0</v>
      </c>
      <c r="E27" s="333"/>
      <c r="F27" s="135" t="s">
        <v>658</v>
      </c>
      <c r="G27" s="135"/>
      <c r="H27" s="170"/>
    </row>
    <row r="28" spans="1:8" ht="24.75" customHeight="1">
      <c r="A28" s="317" t="s">
        <v>337</v>
      </c>
      <c r="B28" s="319" t="s">
        <v>386</v>
      </c>
      <c r="C28" s="190" t="s">
        <v>0</v>
      </c>
      <c r="D28" s="195"/>
      <c r="E28" s="195">
        <v>30000</v>
      </c>
      <c r="F28" s="198" t="s">
        <v>659</v>
      </c>
      <c r="G28" s="135"/>
      <c r="H28" s="170"/>
    </row>
    <row r="29" spans="1:8" ht="36" customHeight="1">
      <c r="A29" s="166" t="s">
        <v>391</v>
      </c>
      <c r="B29" s="167" t="s">
        <v>520</v>
      </c>
      <c r="C29" s="190">
        <v>200000</v>
      </c>
      <c r="D29" s="333"/>
      <c r="E29" s="333"/>
      <c r="F29" s="135" t="s">
        <v>626</v>
      </c>
      <c r="G29" s="135" t="s">
        <v>0</v>
      </c>
      <c r="H29" s="170"/>
    </row>
    <row r="30" spans="1:8" ht="36" customHeight="1">
      <c r="A30" s="166" t="s">
        <v>391</v>
      </c>
      <c r="B30" s="167" t="s">
        <v>563</v>
      </c>
      <c r="C30" s="190">
        <v>50000</v>
      </c>
      <c r="D30" s="333"/>
      <c r="E30" s="333"/>
      <c r="F30" s="334" t="s">
        <v>625</v>
      </c>
      <c r="G30" s="135" t="s">
        <v>564</v>
      </c>
      <c r="H30" s="170"/>
    </row>
    <row r="31" spans="1:8" ht="36.75" customHeight="1">
      <c r="A31" s="166" t="s">
        <v>391</v>
      </c>
      <c r="B31" s="167" t="s">
        <v>518</v>
      </c>
      <c r="C31" s="190">
        <v>230000</v>
      </c>
      <c r="D31" s="333"/>
      <c r="E31" s="333"/>
      <c r="F31" s="135" t="s">
        <v>626</v>
      </c>
      <c r="G31" s="135"/>
      <c r="H31" s="170" t="s">
        <v>0</v>
      </c>
    </row>
    <row r="32" spans="1:8" ht="36.75" customHeight="1">
      <c r="A32" s="166" t="s">
        <v>391</v>
      </c>
      <c r="B32" s="167" t="s">
        <v>519</v>
      </c>
      <c r="C32" s="190">
        <v>295000</v>
      </c>
      <c r="D32" s="333"/>
      <c r="E32" s="333"/>
      <c r="F32" s="135" t="s">
        <v>626</v>
      </c>
      <c r="G32" s="135"/>
      <c r="H32" s="170"/>
    </row>
    <row r="33" spans="1:8" ht="36.75" customHeight="1">
      <c r="A33" s="317" t="s">
        <v>37</v>
      </c>
      <c r="B33" s="319" t="s">
        <v>565</v>
      </c>
      <c r="C33" s="190" t="s">
        <v>0</v>
      </c>
      <c r="D33" s="195">
        <v>2000</v>
      </c>
      <c r="E33" s="195"/>
      <c r="F33" s="199" t="s">
        <v>627</v>
      </c>
      <c r="G33" s="135" t="s">
        <v>567</v>
      </c>
      <c r="H33" s="170"/>
    </row>
    <row r="34" spans="1:9" ht="26.25" customHeight="1">
      <c r="A34" s="166" t="s">
        <v>37</v>
      </c>
      <c r="B34" s="167" t="s">
        <v>522</v>
      </c>
      <c r="C34" s="190">
        <v>40000</v>
      </c>
      <c r="D34" s="333"/>
      <c r="E34" s="333"/>
      <c r="F34" s="334" t="s">
        <v>627</v>
      </c>
      <c r="G34" s="135" t="s">
        <v>567</v>
      </c>
      <c r="H34" s="170"/>
      <c r="I34" t="s">
        <v>0</v>
      </c>
    </row>
    <row r="35" spans="1:8" ht="39.75" customHeight="1">
      <c r="A35" s="332" t="s">
        <v>38</v>
      </c>
      <c r="B35" s="318" t="s">
        <v>524</v>
      </c>
      <c r="C35" s="307">
        <v>50000</v>
      </c>
      <c r="D35" s="195">
        <v>100000</v>
      </c>
      <c r="E35" s="195"/>
      <c r="F35" s="196" t="s">
        <v>628</v>
      </c>
      <c r="G35" s="168" t="s">
        <v>0</v>
      </c>
      <c r="H35" s="169" t="s">
        <v>0</v>
      </c>
    </row>
    <row r="36" spans="1:8" ht="39.75" customHeight="1">
      <c r="A36" s="166" t="s">
        <v>84</v>
      </c>
      <c r="B36" s="171" t="s">
        <v>633</v>
      </c>
      <c r="C36" s="192">
        <v>5000</v>
      </c>
      <c r="D36" s="333"/>
      <c r="E36" s="333"/>
      <c r="F36" s="135" t="s">
        <v>634</v>
      </c>
      <c r="G36" s="135" t="s">
        <v>559</v>
      </c>
      <c r="H36" s="170"/>
    </row>
    <row r="37" spans="1:9" ht="39.75" customHeight="1">
      <c r="A37" s="302" t="s">
        <v>644</v>
      </c>
      <c r="B37" s="171" t="s">
        <v>629</v>
      </c>
      <c r="C37" s="192">
        <v>20000</v>
      </c>
      <c r="D37" s="333"/>
      <c r="E37" s="333"/>
      <c r="F37" s="135" t="s">
        <v>630</v>
      </c>
      <c r="G37" s="135" t="s">
        <v>559</v>
      </c>
      <c r="H37" s="170"/>
      <c r="I37" t="s">
        <v>0</v>
      </c>
    </row>
    <row r="38" spans="1:9" ht="39.75" customHeight="1">
      <c r="A38" s="302" t="s">
        <v>644</v>
      </c>
      <c r="B38" s="171" t="s">
        <v>631</v>
      </c>
      <c r="C38" s="192">
        <v>20000</v>
      </c>
      <c r="D38" s="333"/>
      <c r="E38" s="333"/>
      <c r="F38" s="135" t="s">
        <v>632</v>
      </c>
      <c r="G38" s="135" t="s">
        <v>559</v>
      </c>
      <c r="H38" s="170"/>
      <c r="I38" t="s">
        <v>0</v>
      </c>
    </row>
    <row r="39" spans="1:8" ht="39.75" customHeight="1">
      <c r="A39" s="166" t="s">
        <v>84</v>
      </c>
      <c r="B39" s="171" t="s">
        <v>525</v>
      </c>
      <c r="C39" s="192">
        <v>15000</v>
      </c>
      <c r="D39" s="333"/>
      <c r="E39" s="333"/>
      <c r="F39" s="135" t="s">
        <v>635</v>
      </c>
      <c r="G39" s="135"/>
      <c r="H39" s="170"/>
    </row>
    <row r="40" spans="1:8" ht="32.25" customHeight="1">
      <c r="A40" s="166" t="s">
        <v>84</v>
      </c>
      <c r="B40" s="171" t="s">
        <v>560</v>
      </c>
      <c r="C40" s="192">
        <v>150000</v>
      </c>
      <c r="D40" s="333"/>
      <c r="E40" s="333"/>
      <c r="F40" s="135" t="s">
        <v>634</v>
      </c>
      <c r="G40" s="135" t="s">
        <v>559</v>
      </c>
      <c r="H40" s="170"/>
    </row>
    <row r="41" spans="1:8" ht="32.25" customHeight="1">
      <c r="A41" s="317" t="s">
        <v>84</v>
      </c>
      <c r="B41" s="318" t="s">
        <v>573</v>
      </c>
      <c r="C41" s="192" t="s">
        <v>0</v>
      </c>
      <c r="D41" s="195">
        <v>30000</v>
      </c>
      <c r="E41" s="195"/>
      <c r="F41" s="198" t="s">
        <v>634</v>
      </c>
      <c r="G41" s="135"/>
      <c r="H41" s="170"/>
    </row>
    <row r="42" spans="1:9" ht="39.75" customHeight="1">
      <c r="A42" s="166" t="s">
        <v>84</v>
      </c>
      <c r="B42" s="171" t="s">
        <v>566</v>
      </c>
      <c r="C42" s="192">
        <v>100000</v>
      </c>
      <c r="D42" s="333"/>
      <c r="E42" s="333"/>
      <c r="F42" s="135"/>
      <c r="G42" s="135" t="s">
        <v>567</v>
      </c>
      <c r="H42" s="170"/>
      <c r="I42" t="s">
        <v>0</v>
      </c>
    </row>
    <row r="43" spans="1:9" ht="30" customHeight="1">
      <c r="A43" s="166" t="s">
        <v>84</v>
      </c>
      <c r="B43" s="171" t="s">
        <v>526</v>
      </c>
      <c r="C43" s="192">
        <v>1000000</v>
      </c>
      <c r="D43" s="333"/>
      <c r="E43" s="333"/>
      <c r="F43" s="135" t="s">
        <v>636</v>
      </c>
      <c r="G43" s="135"/>
      <c r="H43" s="170"/>
      <c r="I43" t="s">
        <v>0</v>
      </c>
    </row>
    <row r="44" spans="1:8" ht="29.25" customHeight="1">
      <c r="A44" s="317" t="s">
        <v>47</v>
      </c>
      <c r="B44" s="319" t="s">
        <v>548</v>
      </c>
      <c r="C44" s="190"/>
      <c r="D44" s="195">
        <v>26000</v>
      </c>
      <c r="E44" s="195" t="s">
        <v>0</v>
      </c>
      <c r="F44" s="198" t="s">
        <v>637</v>
      </c>
      <c r="G44" s="135"/>
      <c r="H44" s="170"/>
    </row>
    <row r="45" spans="1:8" ht="29.25" customHeight="1">
      <c r="A45" s="317" t="s">
        <v>47</v>
      </c>
      <c r="B45" s="319" t="s">
        <v>550</v>
      </c>
      <c r="C45" s="190" t="s">
        <v>0</v>
      </c>
      <c r="D45" s="195">
        <v>14500</v>
      </c>
      <c r="E45" s="195"/>
      <c r="F45" s="198" t="s">
        <v>638</v>
      </c>
      <c r="G45" s="135"/>
      <c r="H45" s="170"/>
    </row>
    <row r="46" spans="1:8" ht="29.25" customHeight="1">
      <c r="A46" s="317" t="s">
        <v>47</v>
      </c>
      <c r="B46" s="319" t="s">
        <v>549</v>
      </c>
      <c r="C46" s="190" t="s">
        <v>0</v>
      </c>
      <c r="D46" s="195">
        <v>17000</v>
      </c>
      <c r="E46" s="195"/>
      <c r="F46" s="198" t="s">
        <v>638</v>
      </c>
      <c r="G46" s="135"/>
      <c r="H46" s="170"/>
    </row>
    <row r="47" spans="1:8" ht="29.25" customHeight="1">
      <c r="A47" s="166" t="s">
        <v>47</v>
      </c>
      <c r="B47" s="171" t="s">
        <v>552</v>
      </c>
      <c r="C47" s="306">
        <v>7000</v>
      </c>
      <c r="D47" s="333" t="s">
        <v>0</v>
      </c>
      <c r="E47" s="333"/>
      <c r="F47" s="135" t="s">
        <v>639</v>
      </c>
      <c r="G47" s="135"/>
      <c r="H47" s="170"/>
    </row>
    <row r="48" spans="1:8" ht="29.25" customHeight="1">
      <c r="A48" s="317" t="s">
        <v>47</v>
      </c>
      <c r="B48" s="319" t="s">
        <v>551</v>
      </c>
      <c r="C48" s="190" t="s">
        <v>0</v>
      </c>
      <c r="D48" s="195">
        <v>4800</v>
      </c>
      <c r="E48" s="195"/>
      <c r="F48" s="198" t="s">
        <v>638</v>
      </c>
      <c r="G48" s="135"/>
      <c r="H48" s="170"/>
    </row>
    <row r="49" spans="1:8" ht="29.25" customHeight="1">
      <c r="A49" s="317" t="s">
        <v>47</v>
      </c>
      <c r="B49" s="319" t="s">
        <v>555</v>
      </c>
      <c r="C49" s="190" t="s">
        <v>0</v>
      </c>
      <c r="D49" s="195">
        <v>1300</v>
      </c>
      <c r="E49" s="195"/>
      <c r="F49" s="198" t="s">
        <v>639</v>
      </c>
      <c r="G49" s="135"/>
      <c r="H49" s="170"/>
    </row>
    <row r="50" spans="1:8" ht="29.25" customHeight="1">
      <c r="A50" s="317" t="s">
        <v>47</v>
      </c>
      <c r="B50" s="319" t="s">
        <v>554</v>
      </c>
      <c r="C50" s="190" t="s">
        <v>0</v>
      </c>
      <c r="D50" s="195">
        <v>3000</v>
      </c>
      <c r="E50" s="195"/>
      <c r="F50" s="198" t="s">
        <v>639</v>
      </c>
      <c r="G50" s="135"/>
      <c r="H50" s="170"/>
    </row>
    <row r="51" spans="1:8" ht="29.25" customHeight="1">
      <c r="A51" s="166" t="s">
        <v>47</v>
      </c>
      <c r="B51" s="167" t="s">
        <v>556</v>
      </c>
      <c r="C51" s="306">
        <v>5000</v>
      </c>
      <c r="D51" s="333" t="s">
        <v>0</v>
      </c>
      <c r="E51" s="333"/>
      <c r="F51" s="135" t="s">
        <v>638</v>
      </c>
      <c r="G51" s="135"/>
      <c r="H51" s="170"/>
    </row>
    <row r="52" spans="1:8" ht="29.25" customHeight="1">
      <c r="A52" s="166" t="s">
        <v>47</v>
      </c>
      <c r="B52" s="167" t="s">
        <v>553</v>
      </c>
      <c r="C52" s="190">
        <v>30000</v>
      </c>
      <c r="D52" s="333"/>
      <c r="E52" s="333"/>
      <c r="F52" s="135" t="s">
        <v>640</v>
      </c>
      <c r="G52" s="135"/>
      <c r="H52" s="170"/>
    </row>
    <row r="53" spans="1:9" ht="29.25" customHeight="1">
      <c r="A53" s="166" t="s">
        <v>338</v>
      </c>
      <c r="B53" s="167" t="s">
        <v>387</v>
      </c>
      <c r="C53" s="190">
        <v>50000</v>
      </c>
      <c r="D53" s="333" t="s">
        <v>0</v>
      </c>
      <c r="E53" s="333"/>
      <c r="F53" s="135" t="s">
        <v>626</v>
      </c>
      <c r="G53" s="135"/>
      <c r="H53" s="170"/>
      <c r="I53" s="301"/>
    </row>
    <row r="54" spans="1:9" ht="26.25" customHeight="1">
      <c r="A54" s="317" t="s">
        <v>335</v>
      </c>
      <c r="B54" s="318" t="s">
        <v>534</v>
      </c>
      <c r="C54" s="192" t="s">
        <v>0</v>
      </c>
      <c r="D54" s="195">
        <v>100000</v>
      </c>
      <c r="E54" s="195"/>
      <c r="F54" s="198" t="s">
        <v>641</v>
      </c>
      <c r="G54" s="135" t="s">
        <v>0</v>
      </c>
      <c r="H54" s="170" t="s">
        <v>0</v>
      </c>
      <c r="I54" t="s">
        <v>0</v>
      </c>
    </row>
    <row r="55" spans="1:8" ht="26.25" customHeight="1">
      <c r="A55" s="166" t="s">
        <v>335</v>
      </c>
      <c r="B55" s="171" t="s">
        <v>645</v>
      </c>
      <c r="C55" s="307">
        <v>50000</v>
      </c>
      <c r="D55" s="333" t="s">
        <v>0</v>
      </c>
      <c r="E55" s="333"/>
      <c r="F55" s="135" t="s">
        <v>641</v>
      </c>
      <c r="G55" s="135"/>
      <c r="H55" s="170"/>
    </row>
    <row r="56" spans="1:9" ht="28.5" customHeight="1">
      <c r="A56" s="317" t="s">
        <v>331</v>
      </c>
      <c r="B56" s="318" t="s">
        <v>381</v>
      </c>
      <c r="C56" s="192" t="s">
        <v>0</v>
      </c>
      <c r="D56" s="195">
        <v>21000</v>
      </c>
      <c r="E56" s="195"/>
      <c r="F56" s="198" t="s">
        <v>686</v>
      </c>
      <c r="G56" s="135" t="s">
        <v>546</v>
      </c>
      <c r="H56" s="170" t="s">
        <v>0</v>
      </c>
      <c r="I56" t="s">
        <v>0</v>
      </c>
    </row>
    <row r="57" spans="1:9" ht="34.5" customHeight="1">
      <c r="A57" s="317" t="s">
        <v>331</v>
      </c>
      <c r="B57" s="318" t="s">
        <v>690</v>
      </c>
      <c r="C57" s="192" t="s">
        <v>0</v>
      </c>
      <c r="D57" s="195">
        <v>200000</v>
      </c>
      <c r="E57" s="195"/>
      <c r="F57" s="198" t="s">
        <v>687</v>
      </c>
      <c r="G57" s="135" t="s">
        <v>547</v>
      </c>
      <c r="H57" s="170" t="s">
        <v>0</v>
      </c>
      <c r="I57" t="s">
        <v>0</v>
      </c>
    </row>
    <row r="58" spans="1:8" ht="28.5" customHeight="1">
      <c r="A58" s="166" t="s">
        <v>338</v>
      </c>
      <c r="B58" s="167" t="s">
        <v>375</v>
      </c>
      <c r="C58" s="190">
        <v>40000</v>
      </c>
      <c r="D58" s="333" t="s">
        <v>0</v>
      </c>
      <c r="E58" s="333"/>
      <c r="F58" s="135" t="s">
        <v>634</v>
      </c>
      <c r="G58" s="135" t="s">
        <v>392</v>
      </c>
      <c r="H58" s="170"/>
    </row>
    <row r="59" spans="1:8" ht="28.5" customHeight="1">
      <c r="A59" s="166" t="s">
        <v>338</v>
      </c>
      <c r="B59" s="167" t="s">
        <v>389</v>
      </c>
      <c r="C59" s="190">
        <v>150000</v>
      </c>
      <c r="D59" s="333"/>
      <c r="E59" s="333"/>
      <c r="F59" s="135" t="s">
        <v>626</v>
      </c>
      <c r="G59" s="135" t="s">
        <v>0</v>
      </c>
      <c r="H59" s="170"/>
    </row>
    <row r="60" spans="1:8" ht="28.5" customHeight="1">
      <c r="A60" s="317" t="s">
        <v>346</v>
      </c>
      <c r="B60" s="319" t="s">
        <v>347</v>
      </c>
      <c r="C60" s="190" t="s">
        <v>0</v>
      </c>
      <c r="D60" s="195">
        <v>5000</v>
      </c>
      <c r="E60" s="195"/>
      <c r="F60" s="198" t="s">
        <v>646</v>
      </c>
      <c r="G60" s="135" t="s">
        <v>539</v>
      </c>
      <c r="H60" s="170" t="s">
        <v>0</v>
      </c>
    </row>
    <row r="61" spans="1:9" ht="28.5" customHeight="1">
      <c r="A61" s="317" t="s">
        <v>332</v>
      </c>
      <c r="B61" s="318" t="s">
        <v>293</v>
      </c>
      <c r="C61" s="192" t="s">
        <v>0</v>
      </c>
      <c r="D61" s="195">
        <v>3000</v>
      </c>
      <c r="E61" s="195"/>
      <c r="F61" s="198" t="s">
        <v>647</v>
      </c>
      <c r="G61" s="135" t="s">
        <v>540</v>
      </c>
      <c r="H61" s="170" t="s">
        <v>0</v>
      </c>
      <c r="I61" t="s">
        <v>0</v>
      </c>
    </row>
    <row r="62" spans="1:9" ht="26.25" customHeight="1">
      <c r="A62" s="317" t="s">
        <v>332</v>
      </c>
      <c r="B62" s="318" t="s">
        <v>536</v>
      </c>
      <c r="C62" s="192" t="s">
        <v>0</v>
      </c>
      <c r="D62" s="195">
        <v>9000</v>
      </c>
      <c r="E62" s="195"/>
      <c r="F62" s="198" t="s">
        <v>648</v>
      </c>
      <c r="G62" s="135" t="s">
        <v>541</v>
      </c>
      <c r="H62" s="170" t="s">
        <v>0</v>
      </c>
      <c r="I62" t="s">
        <v>0</v>
      </c>
    </row>
    <row r="63" spans="1:9" ht="35.25" customHeight="1">
      <c r="A63" s="317" t="s">
        <v>332</v>
      </c>
      <c r="B63" s="320" t="s">
        <v>334</v>
      </c>
      <c r="C63" s="191" t="s">
        <v>0</v>
      </c>
      <c r="D63" s="197">
        <v>10000</v>
      </c>
      <c r="E63" s="197"/>
      <c r="F63" s="196" t="s">
        <v>649</v>
      </c>
      <c r="G63" s="168" t="s">
        <v>537</v>
      </c>
      <c r="H63" s="169" t="s">
        <v>0</v>
      </c>
      <c r="I63" t="s">
        <v>0</v>
      </c>
    </row>
    <row r="64" spans="1:8" ht="44.25" customHeight="1">
      <c r="A64" s="317" t="s">
        <v>332</v>
      </c>
      <c r="B64" s="321" t="s">
        <v>543</v>
      </c>
      <c r="C64" s="191" t="s">
        <v>0</v>
      </c>
      <c r="D64" s="197">
        <v>5000</v>
      </c>
      <c r="E64" s="197"/>
      <c r="F64" s="196" t="s">
        <v>649</v>
      </c>
      <c r="G64" s="312" t="s">
        <v>544</v>
      </c>
      <c r="H64" s="313"/>
    </row>
    <row r="65" spans="1:8" ht="26.25" customHeight="1">
      <c r="A65" s="322" t="s">
        <v>332</v>
      </c>
      <c r="B65" s="323" t="s">
        <v>378</v>
      </c>
      <c r="C65" s="207" t="s">
        <v>0</v>
      </c>
      <c r="D65" s="200">
        <v>1500</v>
      </c>
      <c r="E65" s="200"/>
      <c r="F65" s="201" t="s">
        <v>650</v>
      </c>
      <c r="G65" s="314" t="s">
        <v>382</v>
      </c>
      <c r="H65" s="315"/>
    </row>
    <row r="66" spans="1:8" ht="26.25" customHeight="1">
      <c r="A66" s="324" t="s">
        <v>332</v>
      </c>
      <c r="B66" s="325" t="s">
        <v>545</v>
      </c>
      <c r="C66" s="191" t="s">
        <v>0</v>
      </c>
      <c r="D66" s="197">
        <v>3000</v>
      </c>
      <c r="E66" s="197"/>
      <c r="F66" s="211" t="s">
        <v>653</v>
      </c>
      <c r="G66" s="168" t="s">
        <v>652</v>
      </c>
      <c r="H66" s="316"/>
    </row>
    <row r="67" spans="1:8" ht="26.25" customHeight="1" thickBot="1">
      <c r="A67" s="326" t="s">
        <v>256</v>
      </c>
      <c r="B67" s="327" t="s">
        <v>377</v>
      </c>
      <c r="C67" s="328" t="s">
        <v>0</v>
      </c>
      <c r="D67" s="202">
        <v>3000</v>
      </c>
      <c r="E67" s="202"/>
      <c r="F67" s="203" t="s">
        <v>651</v>
      </c>
      <c r="G67" s="172" t="s">
        <v>542</v>
      </c>
      <c r="H67" s="173"/>
    </row>
    <row r="68" spans="2:8" ht="17.25" customHeight="1" thickBot="1">
      <c r="B68" s="136" t="s">
        <v>284</v>
      </c>
      <c r="C68" s="329">
        <f>SUM(C4:C67)</f>
        <v>5337000</v>
      </c>
      <c r="D68" s="330">
        <f>SUM(D4:D67)</f>
        <v>849100</v>
      </c>
      <c r="E68" s="330">
        <f>SUM(E4:E67)</f>
        <v>5175000</v>
      </c>
      <c r="F68" s="331"/>
      <c r="G68" s="147" t="s">
        <v>0</v>
      </c>
      <c r="H68" s="137" t="s">
        <v>0</v>
      </c>
    </row>
    <row r="69" spans="2:8" ht="17.25" customHeight="1">
      <c r="B69" s="136"/>
      <c r="C69" s="204" t="s">
        <v>0</v>
      </c>
      <c r="D69" s="204"/>
      <c r="E69" s="204"/>
      <c r="F69" s="205"/>
      <c r="G69" s="137"/>
      <c r="H69" s="137"/>
    </row>
    <row r="70" spans="2:8" ht="17.25" customHeight="1">
      <c r="B70" s="136" t="s">
        <v>606</v>
      </c>
      <c r="C70" s="136"/>
      <c r="D70" s="187"/>
      <c r="E70" s="146">
        <f>D68+E68</f>
        <v>6024100</v>
      </c>
      <c r="F70" s="148" t="s">
        <v>0</v>
      </c>
      <c r="G70" s="137"/>
      <c r="H70" s="137"/>
    </row>
    <row r="71" spans="2:8" ht="17.25" customHeight="1">
      <c r="B71" s="136" t="s">
        <v>605</v>
      </c>
      <c r="C71" s="136"/>
      <c r="D71" s="193"/>
      <c r="E71" s="146">
        <f>C68</f>
        <v>5337000</v>
      </c>
      <c r="F71" s="148"/>
      <c r="G71" s="137"/>
      <c r="H71" s="137"/>
    </row>
    <row r="72" spans="2:8" ht="17.25" customHeight="1">
      <c r="B72" s="136" t="s">
        <v>609</v>
      </c>
      <c r="C72" s="136"/>
      <c r="D72" s="146"/>
      <c r="E72" s="146">
        <f>'Rozpis výdajů '!H476</f>
        <v>-3420637</v>
      </c>
      <c r="F72" s="181" t="s">
        <v>0</v>
      </c>
      <c r="G72" s="137"/>
      <c r="H72" s="137"/>
    </row>
    <row r="73" spans="2:8" ht="17.25" customHeight="1">
      <c r="B73" s="136" t="s">
        <v>383</v>
      </c>
      <c r="C73" s="136"/>
      <c r="D73" s="146"/>
      <c r="E73" s="146">
        <v>4095538</v>
      </c>
      <c r="F73" s="137"/>
      <c r="G73" s="137"/>
      <c r="H73" s="137"/>
    </row>
    <row r="74" spans="2:8" ht="17.25" customHeight="1">
      <c r="B74" s="136" t="s">
        <v>409</v>
      </c>
      <c r="C74" s="136"/>
      <c r="D74" s="146"/>
      <c r="E74" s="146">
        <f>E72+E73</f>
        <v>674901</v>
      </c>
      <c r="F74" s="180" t="s">
        <v>0</v>
      </c>
      <c r="G74" s="137"/>
      <c r="H74" s="137"/>
    </row>
    <row r="75" spans="2:5" ht="33.75" customHeight="1">
      <c r="B75" s="369" t="s">
        <v>689</v>
      </c>
      <c r="C75" s="369"/>
      <c r="D75" s="303"/>
      <c r="E75" s="304">
        <v>472000</v>
      </c>
    </row>
  </sheetData>
  <sheetProtection/>
  <autoFilter ref="A4:H74">
    <sortState ref="A5:H75">
      <sortCondition sortBy="value" ref="A5:A75"/>
    </sortState>
  </autoFilter>
  <mergeCells count="3">
    <mergeCell ref="B1:H1"/>
    <mergeCell ref="D3:F3"/>
    <mergeCell ref="B75:C75"/>
  </mergeCells>
  <printOptions horizontalCentered="1"/>
  <pageMargins left="0.15748031496062992" right="0.5905511811023623" top="0.984251968503937" bottom="0.984251968503937" header="0.5118110236220472" footer="0.5118110236220472"/>
  <pageSetup fitToHeight="0" fitToWidth="1" horizontalDpi="600" verticalDpi="600" orientation="portrait" paperSize="9" scale="69" r:id="rId1"/>
  <headerFooter alignWithMargins="0">
    <oddHeader xml:space="preserve">&amp;C
&amp;R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53"/>
  <sheetViews>
    <sheetView view="pageLayout" workbookViewId="0" topLeftCell="A139">
      <selection activeCell="G5" sqref="G5"/>
    </sheetView>
  </sheetViews>
  <sheetFormatPr defaultColWidth="9.00390625" defaultRowHeight="12.75"/>
  <cols>
    <col min="1" max="1" width="8.25390625" style="0" customWidth="1"/>
    <col min="2" max="2" width="44.00390625" style="0" customWidth="1"/>
    <col min="3" max="3" width="16.875" style="0" customWidth="1"/>
    <col min="4" max="4" width="16.125" style="0" customWidth="1"/>
  </cols>
  <sheetData>
    <row r="1" spans="1:4" ht="18.75">
      <c r="A1" s="380" t="s">
        <v>708</v>
      </c>
      <c r="B1" s="380"/>
      <c r="C1" s="362"/>
      <c r="D1" s="362"/>
    </row>
    <row r="2" spans="1:3" ht="16.5" thickBot="1">
      <c r="A2" s="371" t="s">
        <v>0</v>
      </c>
      <c r="B2" s="371"/>
      <c r="C2" s="355" t="s">
        <v>713</v>
      </c>
    </row>
    <row r="3" spans="1:4" ht="39" thickBot="1">
      <c r="A3" s="381" t="s">
        <v>213</v>
      </c>
      <c r="B3" s="382"/>
      <c r="C3" s="212" t="s">
        <v>501</v>
      </c>
      <c r="D3" s="212" t="s">
        <v>709</v>
      </c>
    </row>
    <row r="4" spans="1:4" ht="16.5" customHeight="1" thickBot="1">
      <c r="A4" s="395" t="s">
        <v>576</v>
      </c>
      <c r="B4" s="395"/>
      <c r="C4" s="134">
        <f>'Rozpis - příjmů'!H22</f>
        <v>9792281</v>
      </c>
      <c r="D4" s="134">
        <f>'Rozpis - příjmů'!I22</f>
        <v>10120650</v>
      </c>
    </row>
    <row r="5" spans="1:4" ht="16.5" customHeight="1">
      <c r="A5" s="257" t="s">
        <v>595</v>
      </c>
      <c r="B5" s="258" t="s">
        <v>214</v>
      </c>
      <c r="C5" s="255" t="s">
        <v>296</v>
      </c>
      <c r="D5" s="256" t="s">
        <v>296</v>
      </c>
    </row>
    <row r="6" spans="1:4" ht="17.25" customHeight="1" thickBot="1">
      <c r="A6" s="259" t="s">
        <v>580</v>
      </c>
      <c r="B6" s="260"/>
      <c r="C6" s="264">
        <f>'Rozpis - příjmů'!H22</f>
        <v>9792281</v>
      </c>
      <c r="D6" s="265">
        <f>'Rozpis - příjmů'!I22</f>
        <v>10120650</v>
      </c>
    </row>
    <row r="7" spans="1:4" ht="18" customHeight="1" thickBot="1">
      <c r="A7" s="261"/>
      <c r="B7" s="262"/>
      <c r="C7" s="263"/>
      <c r="D7" s="263"/>
    </row>
    <row r="8" spans="1:4" ht="16.5" customHeight="1" thickBot="1">
      <c r="A8" s="396" t="s">
        <v>577</v>
      </c>
      <c r="B8" s="375"/>
      <c r="C8" s="134">
        <f>'Rozpis - příjmů'!H31</f>
        <v>232700</v>
      </c>
      <c r="D8" s="134">
        <f>'Rozpis - příjmů'!I31</f>
        <v>178100</v>
      </c>
    </row>
    <row r="9" spans="1:4" ht="16.5" customHeight="1">
      <c r="A9" s="244" t="s">
        <v>579</v>
      </c>
      <c r="B9" s="245" t="s">
        <v>214</v>
      </c>
      <c r="C9" s="246" t="s">
        <v>296</v>
      </c>
      <c r="D9" s="247" t="s">
        <v>296</v>
      </c>
    </row>
    <row r="10" spans="1:4" ht="17.25" customHeight="1" thickBot="1">
      <c r="A10" s="248" t="s">
        <v>580</v>
      </c>
      <c r="B10" s="249"/>
      <c r="C10" s="250">
        <f>'Rozpis - příjmů'!H31</f>
        <v>232700</v>
      </c>
      <c r="D10" s="251">
        <f>'Rozpis - příjmů'!I31</f>
        <v>178100</v>
      </c>
    </row>
    <row r="11" spans="1:4" ht="17.25" customHeight="1" thickBot="1">
      <c r="A11" s="252"/>
      <c r="B11" s="253"/>
      <c r="C11" s="254"/>
      <c r="D11" s="254"/>
    </row>
    <row r="12" spans="1:4" ht="20.25" customHeight="1" thickBot="1">
      <c r="A12" s="394" t="s">
        <v>578</v>
      </c>
      <c r="B12" s="375"/>
      <c r="C12" s="134">
        <f>'Rozpis - příjmů'!H141</f>
        <v>2096119</v>
      </c>
      <c r="D12" s="134">
        <f>'Rozpis - příjmů'!I141</f>
        <v>1751314</v>
      </c>
    </row>
    <row r="13" spans="1:4" ht="16.5" customHeight="1">
      <c r="A13" s="244" t="s">
        <v>579</v>
      </c>
      <c r="B13" s="245" t="s">
        <v>214</v>
      </c>
      <c r="C13" s="245" t="s">
        <v>296</v>
      </c>
      <c r="D13" s="277" t="s">
        <v>296</v>
      </c>
    </row>
    <row r="14" spans="1:4" ht="16.5" customHeight="1">
      <c r="A14" s="213" t="s">
        <v>580</v>
      </c>
      <c r="B14" s="79" t="s">
        <v>305</v>
      </c>
      <c r="C14" s="276">
        <f>'Rozpis - příjmů'!H38</f>
        <v>204436</v>
      </c>
      <c r="D14" s="266">
        <f>'Rozpis - příjmů'!I38</f>
        <v>236973</v>
      </c>
    </row>
    <row r="15" spans="1:4" ht="14.25">
      <c r="A15" s="83">
        <v>1012</v>
      </c>
      <c r="B15" s="270" t="s">
        <v>91</v>
      </c>
      <c r="C15" s="271">
        <f>'Rozpis - příjmů'!H42</f>
        <v>9132</v>
      </c>
      <c r="D15" s="267">
        <f>'Rozpis - příjmů'!I42</f>
        <v>7300</v>
      </c>
    </row>
    <row r="16" spans="1:4" ht="16.5" customHeight="1">
      <c r="A16" s="83">
        <v>1014</v>
      </c>
      <c r="B16" s="270" t="s">
        <v>201</v>
      </c>
      <c r="C16" s="271">
        <f>'Rozpis - příjmů'!H46</f>
        <v>0</v>
      </c>
      <c r="D16" s="267">
        <f>'Rozpis - příjmů'!I46</f>
        <v>0</v>
      </c>
    </row>
    <row r="17" spans="1:4" ht="14.25">
      <c r="A17" s="83">
        <v>1032</v>
      </c>
      <c r="B17" s="270" t="s">
        <v>179</v>
      </c>
      <c r="C17" s="271">
        <f>'Rozpis - příjmů'!H51</f>
        <v>570714</v>
      </c>
      <c r="D17" s="267">
        <f>'Rozpis - příjmů'!I51</f>
        <v>209000</v>
      </c>
    </row>
    <row r="18" spans="1:6" ht="14.25">
      <c r="A18" s="83">
        <v>2122</v>
      </c>
      <c r="B18" s="270" t="s">
        <v>226</v>
      </c>
      <c r="C18" s="271">
        <f>'Rozpis - příjmů'!H55</f>
        <v>15488</v>
      </c>
      <c r="D18" s="267">
        <f>'Rozpis - příjmů'!I55</f>
        <v>10000</v>
      </c>
      <c r="F18" s="17"/>
    </row>
    <row r="19" spans="1:4" ht="14.25">
      <c r="A19" s="83">
        <v>2219</v>
      </c>
      <c r="B19" s="270" t="s">
        <v>306</v>
      </c>
      <c r="C19" s="271">
        <f>'Rozpis - příjmů'!H60</f>
        <v>525</v>
      </c>
      <c r="D19" s="267">
        <f>'Rozpis - příjmů'!I60</f>
        <v>0</v>
      </c>
    </row>
    <row r="20" spans="1:4" ht="16.5" customHeight="1">
      <c r="A20" s="83">
        <v>3314</v>
      </c>
      <c r="B20" s="272" t="s">
        <v>30</v>
      </c>
      <c r="C20" s="271">
        <f>'Rozpis - příjmů'!H64</f>
        <v>2569</v>
      </c>
      <c r="D20" s="267">
        <f>'Rozpis - příjmů'!I64</f>
        <v>2500</v>
      </c>
    </row>
    <row r="21" spans="1:4" ht="14.25">
      <c r="A21" s="83">
        <v>3349</v>
      </c>
      <c r="B21" s="270" t="s">
        <v>128</v>
      </c>
      <c r="C21" s="271">
        <f>'Rozpis - příjmů'!H68</f>
        <v>16773</v>
      </c>
      <c r="D21" s="267">
        <f>'Rozpis - příjmů'!I68</f>
        <v>16000</v>
      </c>
    </row>
    <row r="22" spans="1:4" ht="28.5">
      <c r="A22" s="83">
        <v>3399</v>
      </c>
      <c r="B22" s="270" t="s">
        <v>95</v>
      </c>
      <c r="C22" s="271">
        <f>'Rozpis - příjmů'!H73</f>
        <v>11937</v>
      </c>
      <c r="D22" s="267">
        <f>'Rozpis - příjmů'!I73</f>
        <v>10800</v>
      </c>
    </row>
    <row r="23" spans="1:4" ht="14.25">
      <c r="A23" s="83">
        <v>3412</v>
      </c>
      <c r="B23" s="270" t="s">
        <v>391</v>
      </c>
      <c r="C23" s="271">
        <f>'Rozpis - příjmů'!H77</f>
        <v>19230</v>
      </c>
      <c r="D23" s="267">
        <f>'Rozpis - příjmů'!I77</f>
        <v>19000</v>
      </c>
    </row>
    <row r="24" spans="1:4" ht="16.5" customHeight="1">
      <c r="A24" s="83">
        <v>3612</v>
      </c>
      <c r="B24" s="272" t="s">
        <v>36</v>
      </c>
      <c r="C24" s="271">
        <f>'Rozpis - příjmů'!H85</f>
        <v>898191</v>
      </c>
      <c r="D24" s="267">
        <f>'Rozpis - příjmů'!I85</f>
        <v>889490</v>
      </c>
    </row>
    <row r="25" spans="1:4" ht="16.5" customHeight="1">
      <c r="A25" s="83">
        <v>3613</v>
      </c>
      <c r="B25" s="272" t="s">
        <v>98</v>
      </c>
      <c r="C25" s="271">
        <f>'Rozpis - příjmů'!H90</f>
        <v>131729</v>
      </c>
      <c r="D25" s="267">
        <f>'Rozpis - příjmů'!I90</f>
        <v>129644</v>
      </c>
    </row>
    <row r="26" spans="1:4" ht="16.5" customHeight="1">
      <c r="A26" s="83">
        <v>3632</v>
      </c>
      <c r="B26" s="272" t="s">
        <v>38</v>
      </c>
      <c r="C26" s="271">
        <f>'Rozpis - příjmů'!H94</f>
        <v>16894</v>
      </c>
      <c r="D26" s="267">
        <f>'Rozpis - příjmů'!I94</f>
        <v>32078</v>
      </c>
    </row>
    <row r="27" spans="1:4" ht="16.5" customHeight="1">
      <c r="A27" s="83">
        <v>3639</v>
      </c>
      <c r="B27" s="272" t="s">
        <v>140</v>
      </c>
      <c r="C27" s="271">
        <f>'Rozpis - příjmů'!H100</f>
        <v>31181</v>
      </c>
      <c r="D27" s="267">
        <f>'Rozpis - příjmů'!I100</f>
        <v>23887</v>
      </c>
    </row>
    <row r="28" spans="1:4" ht="16.5" customHeight="1">
      <c r="A28" s="83">
        <v>3721</v>
      </c>
      <c r="B28" s="272" t="s">
        <v>157</v>
      </c>
      <c r="C28" s="271">
        <f>'Rozpis - příjmů'!H104</f>
        <v>660</v>
      </c>
      <c r="D28" s="267">
        <f>'Rozpis - příjmů'!I104</f>
        <v>0</v>
      </c>
    </row>
    <row r="29" spans="1:4" ht="16.5" customHeight="1">
      <c r="A29" s="83">
        <v>3722</v>
      </c>
      <c r="B29" s="272" t="s">
        <v>40</v>
      </c>
      <c r="C29" s="273">
        <f>'Rozpis - příjmů'!H108</f>
        <v>2067</v>
      </c>
      <c r="D29" s="268">
        <f>'Rozpis - příjmů'!I108</f>
        <v>2000</v>
      </c>
    </row>
    <row r="30" spans="1:4" ht="16.5" customHeight="1">
      <c r="A30" s="83">
        <v>3723</v>
      </c>
      <c r="B30" s="272" t="s">
        <v>71</v>
      </c>
      <c r="C30" s="273">
        <f>'Rozpis - příjmů'!H112</f>
        <v>540</v>
      </c>
      <c r="D30" s="268">
        <f>'Rozpis - příjmů'!I112</f>
        <v>540</v>
      </c>
    </row>
    <row r="31" spans="1:4" ht="14.25">
      <c r="A31" s="83">
        <v>3725</v>
      </c>
      <c r="B31" s="270" t="s">
        <v>294</v>
      </c>
      <c r="C31" s="273">
        <f>'Rozpis - příjmů'!H116</f>
        <v>150738</v>
      </c>
      <c r="D31" s="268">
        <f>'Rozpis - příjmů'!I116</f>
        <v>150000</v>
      </c>
    </row>
    <row r="32" spans="1:4" ht="16.5" customHeight="1">
      <c r="A32" s="83">
        <v>3745</v>
      </c>
      <c r="B32" s="272" t="s">
        <v>84</v>
      </c>
      <c r="C32" s="273">
        <f>'Rozpis - příjmů'!H120</f>
        <v>1615</v>
      </c>
      <c r="D32" s="268">
        <f>'Rozpis - příjmů'!I120</f>
        <v>1500</v>
      </c>
    </row>
    <row r="33" spans="1:4" ht="16.5" customHeight="1">
      <c r="A33" s="83">
        <v>5512</v>
      </c>
      <c r="B33" s="272" t="s">
        <v>47</v>
      </c>
      <c r="C33" s="273">
        <f>'Rozpis - příjmů'!H124</f>
        <v>0</v>
      </c>
      <c r="D33" s="268">
        <f>'Rozpis - příjmů'!I124</f>
        <v>0</v>
      </c>
    </row>
    <row r="34" spans="1:4" ht="16.5" customHeight="1">
      <c r="A34" s="83">
        <v>6171</v>
      </c>
      <c r="B34" s="272" t="s">
        <v>53</v>
      </c>
      <c r="C34" s="273">
        <f>'Rozpis - příjmů'!H130</f>
        <v>5510</v>
      </c>
      <c r="D34" s="268">
        <f>'Rozpis - příjmů'!I130</f>
        <v>4500</v>
      </c>
    </row>
    <row r="35" spans="1:4" ht="16.5" customHeight="1" thickBot="1">
      <c r="A35" s="132">
        <v>6310</v>
      </c>
      <c r="B35" s="274" t="s">
        <v>129</v>
      </c>
      <c r="C35" s="275">
        <f>'Rozpis - příjmů'!H139</f>
        <v>6190</v>
      </c>
      <c r="D35" s="269">
        <f>'Rozpis - příjmů'!I139</f>
        <v>6102</v>
      </c>
    </row>
    <row r="36" spans="1:4" ht="16.5" customHeight="1" thickBot="1">
      <c r="A36" s="149"/>
      <c r="B36" s="149"/>
      <c r="C36" s="300" t="s">
        <v>0</v>
      </c>
      <c r="D36" s="300" t="s">
        <v>0</v>
      </c>
    </row>
    <row r="37" spans="1:4" ht="19.5" customHeight="1" thickBot="1">
      <c r="A37" s="374" t="s">
        <v>581</v>
      </c>
      <c r="B37" s="375"/>
      <c r="C37" s="215">
        <f>'Rozpis - příjmů'!H150</f>
        <v>24960</v>
      </c>
      <c r="D37" s="134">
        <f>'Rozpis - příjmů'!I150</f>
        <v>0</v>
      </c>
    </row>
    <row r="38" spans="1:4" ht="12.75">
      <c r="A38" s="244" t="s">
        <v>579</v>
      </c>
      <c r="B38" s="245" t="s">
        <v>214</v>
      </c>
      <c r="C38" s="245" t="s">
        <v>296</v>
      </c>
      <c r="D38" s="277" t="s">
        <v>296</v>
      </c>
    </row>
    <row r="39" spans="1:4" ht="15" thickBot="1">
      <c r="A39" s="132">
        <v>3639</v>
      </c>
      <c r="B39" s="133" t="s">
        <v>140</v>
      </c>
      <c r="C39" s="278">
        <f>'Rozpis - příjmů'!H148</f>
        <v>24960</v>
      </c>
      <c r="D39" s="279">
        <f>'Rozpis - příjmů'!I148</f>
        <v>0</v>
      </c>
    </row>
    <row r="40" spans="1:3" ht="15.75" thickBot="1">
      <c r="A40" s="182"/>
      <c r="B40" s="183"/>
      <c r="C40" s="214"/>
    </row>
    <row r="41" spans="1:4" ht="24" customHeight="1" thickBot="1">
      <c r="A41" s="372" t="s">
        <v>582</v>
      </c>
      <c r="B41" s="373"/>
      <c r="C41" s="309">
        <f>C37+C12+C8+C4</f>
        <v>12146060</v>
      </c>
      <c r="D41" s="309">
        <f>D37+D12+D8+D4</f>
        <v>12050064</v>
      </c>
    </row>
    <row r="43" spans="1:4" ht="28.5" customHeight="1" thickBot="1">
      <c r="A43" s="383" t="s">
        <v>710</v>
      </c>
      <c r="B43" s="384"/>
      <c r="C43" s="385"/>
      <c r="D43" s="385"/>
    </row>
    <row r="44" spans="1:4" ht="41.25" customHeight="1" thickBot="1">
      <c r="A44" s="386" t="s">
        <v>583</v>
      </c>
      <c r="B44" s="387"/>
      <c r="C44" s="216" t="s">
        <v>418</v>
      </c>
      <c r="D44" s="231" t="s">
        <v>709</v>
      </c>
    </row>
    <row r="45" spans="1:4" ht="20.25" customHeight="1" thickBot="1">
      <c r="A45" s="390" t="s">
        <v>594</v>
      </c>
      <c r="B45" s="397"/>
      <c r="C45" s="115">
        <f>'Rozpis výdajů '!G398</f>
        <v>7545011</v>
      </c>
      <c r="D45" s="115">
        <f>'Rozpis výdajů '!H398</f>
        <v>8669200</v>
      </c>
    </row>
    <row r="46" spans="1:4" ht="12.75">
      <c r="A46" s="244" t="s">
        <v>579</v>
      </c>
      <c r="B46" s="245" t="s">
        <v>214</v>
      </c>
      <c r="C46" s="280" t="s">
        <v>296</v>
      </c>
      <c r="D46" s="281" t="s">
        <v>296</v>
      </c>
    </row>
    <row r="47" spans="1:4" ht="14.25">
      <c r="A47" s="78">
        <v>1012</v>
      </c>
      <c r="B47" s="79" t="s">
        <v>244</v>
      </c>
      <c r="C47" s="217">
        <f>'Rozpis výdajů '!G9</f>
        <v>0</v>
      </c>
      <c r="D47" s="217">
        <f>'Rozpis výdajů '!H9</f>
        <v>0</v>
      </c>
    </row>
    <row r="48" spans="1:4" ht="14.25">
      <c r="A48" s="75">
        <v>1014</v>
      </c>
      <c r="B48" s="77" t="s">
        <v>245</v>
      </c>
      <c r="C48" s="129">
        <f>'Rozpis výdajů '!G18</f>
        <v>7922</v>
      </c>
      <c r="D48" s="129">
        <f>'Rozpis výdajů '!H18</f>
        <v>10000</v>
      </c>
    </row>
    <row r="49" spans="1:4" ht="14.25">
      <c r="A49" s="75">
        <v>1032</v>
      </c>
      <c r="B49" s="77" t="s">
        <v>179</v>
      </c>
      <c r="C49" s="129">
        <f>'Rozpis výdajů '!G23</f>
        <v>54687</v>
      </c>
      <c r="D49" s="129">
        <f>'Rozpis výdajů '!H23</f>
        <v>47800</v>
      </c>
    </row>
    <row r="50" spans="1:4" ht="14.25">
      <c r="A50" s="75">
        <v>2212</v>
      </c>
      <c r="B50" s="77" t="s">
        <v>14</v>
      </c>
      <c r="C50" s="129">
        <f>'Rozpis výdajů '!G31</f>
        <v>94584</v>
      </c>
      <c r="D50" s="129">
        <f>'Rozpis výdajů '!H31</f>
        <v>216000</v>
      </c>
    </row>
    <row r="51" spans="1:4" ht="14.25">
      <c r="A51" s="75">
        <v>2219</v>
      </c>
      <c r="B51" s="77" t="s">
        <v>246</v>
      </c>
      <c r="C51" s="129">
        <f>'Rozpis výdajů '!G39</f>
        <v>34669</v>
      </c>
      <c r="D51" s="129">
        <f>'Rozpis výdajů '!H39</f>
        <v>50310</v>
      </c>
    </row>
    <row r="52" spans="1:4" ht="14.25">
      <c r="A52" s="75">
        <v>2221</v>
      </c>
      <c r="B52" s="77" t="s">
        <v>447</v>
      </c>
      <c r="C52" s="129">
        <f>'Rozpis výdajů '!G43</f>
        <v>9202</v>
      </c>
      <c r="D52" s="129">
        <f>'Rozpis výdajů '!H43</f>
        <v>18000</v>
      </c>
    </row>
    <row r="53" spans="1:4" ht="12.75">
      <c r="A53" s="75"/>
      <c r="B53" s="336" t="s">
        <v>691</v>
      </c>
      <c r="C53" s="337"/>
      <c r="D53" s="343">
        <v>18000</v>
      </c>
    </row>
    <row r="54" spans="1:6" ht="14.25">
      <c r="A54" s="75">
        <v>2321</v>
      </c>
      <c r="B54" s="77" t="s">
        <v>342</v>
      </c>
      <c r="C54" s="129">
        <f>'Rozpis výdajů '!G47</f>
        <v>0</v>
      </c>
      <c r="D54" s="344">
        <f>'Rozpis výdajů '!H47</f>
        <v>8000</v>
      </c>
      <c r="F54" s="218"/>
    </row>
    <row r="55" spans="1:4" ht="14.25">
      <c r="A55" s="75">
        <v>2333</v>
      </c>
      <c r="B55" s="77" t="s">
        <v>16</v>
      </c>
      <c r="C55" s="129">
        <f>'Rozpis výdajů '!G52</f>
        <v>11437</v>
      </c>
      <c r="D55" s="344">
        <f>'Rozpis výdajů '!H52</f>
        <v>40000</v>
      </c>
    </row>
    <row r="56" spans="1:4" ht="14.25">
      <c r="A56" s="75">
        <v>3113</v>
      </c>
      <c r="B56" s="77" t="s">
        <v>21</v>
      </c>
      <c r="C56" s="129">
        <f>'Rozpis výdajů '!G65</f>
        <v>1124101</v>
      </c>
      <c r="D56" s="344">
        <f>'Rozpis výdajů '!H65</f>
        <v>1010041</v>
      </c>
    </row>
    <row r="57" spans="1:4" ht="14.25">
      <c r="A57" s="75"/>
      <c r="B57" s="338" t="s">
        <v>692</v>
      </c>
      <c r="C57" s="129"/>
      <c r="D57" s="343">
        <v>906541</v>
      </c>
    </row>
    <row r="58" spans="1:4" ht="14.25">
      <c r="A58" s="75">
        <v>3114</v>
      </c>
      <c r="B58" s="77" t="s">
        <v>247</v>
      </c>
      <c r="C58" s="129">
        <f>'Rozpis výdajů '!G69</f>
        <v>5000</v>
      </c>
      <c r="D58" s="344">
        <f>'Rozpis výdajů '!H69</f>
        <v>0</v>
      </c>
    </row>
    <row r="59" spans="1:4" ht="14.25">
      <c r="A59" s="75">
        <v>3314</v>
      </c>
      <c r="B59" s="77" t="s">
        <v>30</v>
      </c>
      <c r="C59" s="129">
        <f>'Rozpis výdajů '!G82</f>
        <v>78198</v>
      </c>
      <c r="D59" s="344">
        <f>'Rozpis výdajů '!H82</f>
        <v>100050</v>
      </c>
    </row>
    <row r="60" spans="1:4" ht="14.25">
      <c r="A60" s="75">
        <v>3319</v>
      </c>
      <c r="B60" s="77" t="s">
        <v>459</v>
      </c>
      <c r="C60" s="129">
        <f>'Rozpis výdajů '!G88</f>
        <v>9670</v>
      </c>
      <c r="D60" s="344">
        <f>'Rozpis výdajů '!H88</f>
        <v>6500</v>
      </c>
    </row>
    <row r="61" spans="1:4" ht="14.25">
      <c r="A61" s="75">
        <v>3326</v>
      </c>
      <c r="B61" s="77" t="s">
        <v>248</v>
      </c>
      <c r="C61" s="129">
        <f>'Rozpis výdajů '!G92</f>
        <v>760</v>
      </c>
      <c r="D61" s="344">
        <f>'Rozpis výdajů '!H92</f>
        <v>1000</v>
      </c>
    </row>
    <row r="62" spans="1:4" ht="14.25">
      <c r="A62" s="75">
        <v>3341</v>
      </c>
      <c r="B62" s="77" t="s">
        <v>35</v>
      </c>
      <c r="C62" s="129">
        <f>'Rozpis výdajů '!G97</f>
        <v>28437</v>
      </c>
      <c r="D62" s="344">
        <f>'Rozpis výdajů '!H97</f>
        <v>50000</v>
      </c>
    </row>
    <row r="63" spans="1:4" ht="14.25">
      <c r="A63" s="75">
        <v>3349</v>
      </c>
      <c r="B63" s="77" t="s">
        <v>249</v>
      </c>
      <c r="C63" s="129">
        <f>'Rozpis výdajů '!G102</f>
        <v>86092</v>
      </c>
      <c r="D63" s="344">
        <f>'Rozpis výdajů '!H102</f>
        <v>90000</v>
      </c>
    </row>
    <row r="64" spans="1:4" ht="14.25">
      <c r="A64" s="75">
        <v>3391</v>
      </c>
      <c r="B64" s="77" t="s">
        <v>585</v>
      </c>
      <c r="C64" s="129">
        <f>'Rozpis výdajů '!G106</f>
        <v>30000</v>
      </c>
      <c r="D64" s="344">
        <f>'Rozpis výdajů '!H106</f>
        <v>120000</v>
      </c>
    </row>
    <row r="65" spans="1:4" ht="14.25">
      <c r="A65" s="75">
        <v>3399</v>
      </c>
      <c r="B65" s="77" t="s">
        <v>250</v>
      </c>
      <c r="C65" s="129">
        <f>'Rozpis výdajů '!G115</f>
        <v>95386</v>
      </c>
      <c r="D65" s="344">
        <f>'Rozpis výdajů '!H115</f>
        <v>155000</v>
      </c>
    </row>
    <row r="66" spans="1:4" ht="14.25">
      <c r="A66" s="75">
        <v>3412</v>
      </c>
      <c r="B66" s="77" t="s">
        <v>391</v>
      </c>
      <c r="C66" s="129">
        <f>'Rozpis výdajů '!G133</f>
        <v>84954</v>
      </c>
      <c r="D66" s="344">
        <f>'Rozpis výdajů '!H133</f>
        <v>140150</v>
      </c>
    </row>
    <row r="67" spans="1:4" ht="14.25">
      <c r="A67" s="75">
        <v>3411</v>
      </c>
      <c r="B67" s="77" t="s">
        <v>587</v>
      </c>
      <c r="C67" s="129">
        <f>'Rozpis výdajů '!G154</f>
        <v>200000</v>
      </c>
      <c r="D67" s="344">
        <f>'Rozpis výdajů '!H154</f>
        <v>0</v>
      </c>
    </row>
    <row r="68" spans="1:4" ht="14.25">
      <c r="A68" s="75">
        <v>3419</v>
      </c>
      <c r="B68" s="77" t="s">
        <v>251</v>
      </c>
      <c r="C68" s="129">
        <f>'Rozpis výdajů '!G138</f>
        <v>158288</v>
      </c>
      <c r="D68" s="344">
        <f>'Rozpis výdajů '!H138</f>
        <v>221000</v>
      </c>
    </row>
    <row r="69" spans="1:4" ht="14.25">
      <c r="A69" s="75"/>
      <c r="B69" s="338" t="s">
        <v>693</v>
      </c>
      <c r="C69" s="129"/>
      <c r="D69" s="343">
        <v>21000</v>
      </c>
    </row>
    <row r="70" spans="1:4" ht="14.25">
      <c r="A70" s="75"/>
      <c r="B70" s="338" t="s">
        <v>694</v>
      </c>
      <c r="C70" s="129"/>
      <c r="D70" s="343">
        <v>200000</v>
      </c>
    </row>
    <row r="71" spans="1:4" ht="14.25">
      <c r="A71" s="75">
        <v>3421</v>
      </c>
      <c r="B71" s="77" t="s">
        <v>343</v>
      </c>
      <c r="C71" s="129">
        <f>'Rozpis výdajů '!G142</f>
        <v>5000</v>
      </c>
      <c r="D71" s="344">
        <f>'Rozpis výdajů '!H142</f>
        <v>5000</v>
      </c>
    </row>
    <row r="72" spans="1:4" ht="14.25">
      <c r="A72" s="75"/>
      <c r="B72" s="338" t="s">
        <v>695</v>
      </c>
      <c r="C72" s="129"/>
      <c r="D72" s="343">
        <v>5000</v>
      </c>
    </row>
    <row r="73" spans="1:4" ht="14.25">
      <c r="A73" s="75">
        <v>3429</v>
      </c>
      <c r="B73" s="77" t="s">
        <v>62</v>
      </c>
      <c r="C73" s="129">
        <f>'Rozpis výdajů '!G150</f>
        <v>22000</v>
      </c>
      <c r="D73" s="344">
        <f>'Rozpis výdajů '!H150</f>
        <v>31500</v>
      </c>
    </row>
    <row r="74" spans="1:4" ht="14.25">
      <c r="A74" s="75"/>
      <c r="B74" s="338" t="s">
        <v>697</v>
      </c>
      <c r="C74" s="129"/>
      <c r="D74" s="343">
        <v>5000</v>
      </c>
    </row>
    <row r="75" spans="1:4" ht="14.25">
      <c r="A75" s="75"/>
      <c r="B75" s="338" t="s">
        <v>698</v>
      </c>
      <c r="C75" s="129"/>
      <c r="D75" s="343">
        <v>15000</v>
      </c>
    </row>
    <row r="76" spans="1:4" ht="14.25">
      <c r="A76" s="75"/>
      <c r="B76" s="338" t="s">
        <v>696</v>
      </c>
      <c r="C76" s="129"/>
      <c r="D76" s="343">
        <v>3000</v>
      </c>
    </row>
    <row r="77" spans="1:4" ht="14.25">
      <c r="A77" s="75"/>
      <c r="B77" s="338" t="s">
        <v>699</v>
      </c>
      <c r="C77" s="129"/>
      <c r="D77" s="343">
        <v>9000</v>
      </c>
    </row>
    <row r="78" spans="1:4" ht="14.25">
      <c r="A78" s="75">
        <v>3612</v>
      </c>
      <c r="B78" s="77" t="s">
        <v>36</v>
      </c>
      <c r="C78" s="129">
        <f>'Rozpis výdajů '!G165</f>
        <v>264384</v>
      </c>
      <c r="D78" s="344">
        <f>'Rozpis výdajů '!H165</f>
        <v>325657</v>
      </c>
    </row>
    <row r="79" spans="1:4" ht="14.25">
      <c r="A79" s="75">
        <v>3613</v>
      </c>
      <c r="B79" s="77" t="s">
        <v>98</v>
      </c>
      <c r="C79" s="129">
        <f>'Rozpis výdajů '!G180</f>
        <v>73958</v>
      </c>
      <c r="D79" s="344">
        <f>'Rozpis výdajů '!H180</f>
        <v>93900</v>
      </c>
    </row>
    <row r="80" spans="1:4" ht="14.25">
      <c r="A80" s="75">
        <v>3631</v>
      </c>
      <c r="B80" s="77" t="s">
        <v>37</v>
      </c>
      <c r="C80" s="129">
        <f>'Rozpis výdajů '!G189</f>
        <v>125068</v>
      </c>
      <c r="D80" s="344">
        <f>'Rozpis výdajů '!H189</f>
        <v>182000</v>
      </c>
    </row>
    <row r="81" spans="1:4" ht="14.25">
      <c r="A81" s="75">
        <v>3632</v>
      </c>
      <c r="B81" s="77" t="s">
        <v>38</v>
      </c>
      <c r="C81" s="129">
        <f>'Rozpis výdajů '!G202</f>
        <v>59193</v>
      </c>
      <c r="D81" s="344">
        <f>'Rozpis výdajů '!H202</f>
        <v>159600</v>
      </c>
    </row>
    <row r="82" spans="1:4" ht="14.25">
      <c r="A82" s="75">
        <v>3639</v>
      </c>
      <c r="B82" s="77" t="s">
        <v>140</v>
      </c>
      <c r="C82" s="129">
        <f>'Rozpis výdajů '!G211</f>
        <v>30356</v>
      </c>
      <c r="D82" s="344">
        <f>'Rozpis výdajů '!H211</f>
        <v>35000</v>
      </c>
    </row>
    <row r="83" spans="1:4" ht="14.25">
      <c r="A83" s="75">
        <v>3721</v>
      </c>
      <c r="B83" s="77" t="s">
        <v>157</v>
      </c>
      <c r="C83" s="130">
        <f>'Rozpis výdajů '!G216</f>
        <v>15566</v>
      </c>
      <c r="D83" s="131">
        <f>'Rozpis výdajů '!H216</f>
        <v>20000</v>
      </c>
    </row>
    <row r="84" spans="1:4" ht="14.25">
      <c r="A84" s="75">
        <v>3722</v>
      </c>
      <c r="B84" s="77" t="s">
        <v>215</v>
      </c>
      <c r="C84" s="130">
        <f>'Rozpis výdajů '!G223</f>
        <v>625224</v>
      </c>
      <c r="D84" s="131">
        <f>'Rozpis výdajů '!H223</f>
        <v>647100</v>
      </c>
    </row>
    <row r="85" spans="1:4" ht="14.25">
      <c r="A85" s="75">
        <v>3723</v>
      </c>
      <c r="B85" s="77" t="s">
        <v>71</v>
      </c>
      <c r="C85" s="130">
        <f>'Rozpis výdajů '!G231</f>
        <v>234861</v>
      </c>
      <c r="D85" s="131">
        <f>'Rozpis výdajů '!H231</f>
        <v>255000</v>
      </c>
    </row>
    <row r="86" spans="1:4" ht="14.25">
      <c r="A86" s="75">
        <v>3725</v>
      </c>
      <c r="B86" s="77" t="s">
        <v>586</v>
      </c>
      <c r="C86" s="130">
        <f>'Rozpis výdajů '!G235</f>
        <v>853</v>
      </c>
      <c r="D86" s="131">
        <f>'Rozpis výdajů '!H235</f>
        <v>0</v>
      </c>
    </row>
    <row r="87" spans="1:4" ht="14.25">
      <c r="A87" s="75">
        <v>3744</v>
      </c>
      <c r="B87" s="77" t="s">
        <v>252</v>
      </c>
      <c r="C87" s="130">
        <f>'Rozpis výdajů '!G243</f>
        <v>13706</v>
      </c>
      <c r="D87" s="131">
        <f>'Rozpis výdajů '!H243</f>
        <v>32500</v>
      </c>
    </row>
    <row r="88" spans="1:4" ht="14.25">
      <c r="A88" s="75">
        <v>3745</v>
      </c>
      <c r="B88" s="77" t="s">
        <v>253</v>
      </c>
      <c r="C88" s="130">
        <f>'Rozpis výdajů '!G255</f>
        <v>362369</v>
      </c>
      <c r="D88" s="131">
        <f>'Rozpis výdajů '!H255</f>
        <v>451100</v>
      </c>
    </row>
    <row r="89" spans="1:4" ht="14.25">
      <c r="A89" s="75">
        <v>3900</v>
      </c>
      <c r="B89" s="77" t="s">
        <v>588</v>
      </c>
      <c r="C89" s="130">
        <f>'Rozpis výdajů '!G259</f>
        <v>23745</v>
      </c>
      <c r="D89" s="131">
        <f>'Rozpis výdajů '!H259</f>
        <v>0</v>
      </c>
    </row>
    <row r="90" spans="1:4" ht="14.25">
      <c r="A90" s="75">
        <v>4357</v>
      </c>
      <c r="B90" s="77" t="s">
        <v>254</v>
      </c>
      <c r="C90" s="130">
        <f>'Rozpis výdajů '!G268</f>
        <v>33710</v>
      </c>
      <c r="D90" s="131">
        <f>'Rozpis výdajů '!H268</f>
        <v>35000</v>
      </c>
    </row>
    <row r="91" spans="1:4" ht="12.75">
      <c r="A91" s="75"/>
      <c r="B91" s="338" t="s">
        <v>700</v>
      </c>
      <c r="C91" s="339"/>
      <c r="D91" s="345">
        <v>35000</v>
      </c>
    </row>
    <row r="92" spans="1:4" ht="14.25">
      <c r="A92" s="75">
        <v>4359</v>
      </c>
      <c r="B92" s="77" t="s">
        <v>255</v>
      </c>
      <c r="C92" s="130">
        <f>'Rozpis výdajů '!G264</f>
        <v>38336</v>
      </c>
      <c r="D92" s="131">
        <f>'Rozpis výdajů '!H264</f>
        <v>50000</v>
      </c>
    </row>
    <row r="93" spans="1:4" ht="12.75">
      <c r="A93" s="75"/>
      <c r="B93" s="338" t="s">
        <v>701</v>
      </c>
      <c r="C93" s="339"/>
      <c r="D93" s="345">
        <v>50000</v>
      </c>
    </row>
    <row r="94" spans="1:4" ht="14.25">
      <c r="A94" s="75">
        <v>5212</v>
      </c>
      <c r="B94" s="77" t="s">
        <v>267</v>
      </c>
      <c r="C94" s="130">
        <f>'Rozpis výdajů '!G272</f>
        <v>0</v>
      </c>
      <c r="D94" s="131">
        <f>'Rozpis výdajů '!H272</f>
        <v>5000</v>
      </c>
    </row>
    <row r="95" spans="1:4" ht="14.25">
      <c r="A95" s="75">
        <v>5512</v>
      </c>
      <c r="B95" s="77" t="s">
        <v>47</v>
      </c>
      <c r="C95" s="130">
        <f>'Rozpis výdajů '!G299</f>
        <v>240140</v>
      </c>
      <c r="D95" s="131">
        <f>'Rozpis výdajů '!H299</f>
        <v>246000</v>
      </c>
    </row>
    <row r="96" spans="1:4" ht="14.25">
      <c r="A96" s="75">
        <v>6112</v>
      </c>
      <c r="B96" s="77" t="s">
        <v>69</v>
      </c>
      <c r="C96" s="131">
        <f>'Rozpis výdajů '!G309</f>
        <v>988933</v>
      </c>
      <c r="D96" s="131">
        <f>'Rozpis výdajů '!H309</f>
        <v>1110380</v>
      </c>
    </row>
    <row r="97" spans="1:4" ht="14.25">
      <c r="A97" s="75">
        <v>6115</v>
      </c>
      <c r="B97" s="77" t="s">
        <v>479</v>
      </c>
      <c r="C97" s="131">
        <f>'Rozpis výdajů '!G318</f>
        <v>27000</v>
      </c>
      <c r="D97" s="131">
        <f>'Rozpis výdajů '!H318</f>
        <v>0</v>
      </c>
    </row>
    <row r="98" spans="1:4" ht="14.25">
      <c r="A98" s="75">
        <v>6117</v>
      </c>
      <c r="B98" s="77" t="s">
        <v>589</v>
      </c>
      <c r="C98" s="131">
        <f>'Rozpis výdajů '!G327</f>
        <v>17500</v>
      </c>
      <c r="D98" s="131">
        <f>'Rozpis výdajů '!H327</f>
        <v>0</v>
      </c>
    </row>
    <row r="99" spans="1:4" ht="14.25">
      <c r="A99" s="75">
        <v>6171</v>
      </c>
      <c r="B99" s="77" t="s">
        <v>53</v>
      </c>
      <c r="C99" s="130">
        <f>'Rozpis výdajů '!G366</f>
        <v>1990778</v>
      </c>
      <c r="D99" s="131">
        <f>'Rozpis výdajů '!H366</f>
        <v>2153600</v>
      </c>
    </row>
    <row r="100" spans="1:4" ht="15">
      <c r="A100" s="78">
        <v>6310</v>
      </c>
      <c r="B100" s="79" t="s">
        <v>243</v>
      </c>
      <c r="C100" s="114">
        <f>'Rozpis výdajů '!G376</f>
        <v>55821</v>
      </c>
      <c r="D100" s="346">
        <f>'Rozpis výdajů '!H376</f>
        <v>62964</v>
      </c>
    </row>
    <row r="101" spans="1:4" ht="15">
      <c r="A101" s="75">
        <v>6320</v>
      </c>
      <c r="B101" s="77" t="s">
        <v>61</v>
      </c>
      <c r="C101" s="84">
        <f>'Rozpis výdajů '!G380</f>
        <v>63214</v>
      </c>
      <c r="D101" s="347">
        <f>'Rozpis výdajů '!H380</f>
        <v>65000</v>
      </c>
    </row>
    <row r="102" spans="1:4" ht="15">
      <c r="A102" s="219">
        <v>6399</v>
      </c>
      <c r="B102" s="220" t="s">
        <v>492</v>
      </c>
      <c r="C102" s="221">
        <f>'Rozpis výdajů '!G385</f>
        <v>62130</v>
      </c>
      <c r="D102" s="348">
        <f>'Rozpis výdajů '!H385</f>
        <v>352450</v>
      </c>
    </row>
    <row r="103" spans="1:4" ht="15">
      <c r="A103" s="219">
        <v>6402</v>
      </c>
      <c r="B103" s="220" t="s">
        <v>64</v>
      </c>
      <c r="C103" s="221">
        <f>'Rozpis výdajů '!G388</f>
        <v>9039</v>
      </c>
      <c r="D103" s="348">
        <f>'Rozpis výdajů '!H388</f>
        <v>9398</v>
      </c>
    </row>
    <row r="104" spans="1:4" ht="12.75">
      <c r="A104" s="219"/>
      <c r="B104" s="336" t="s">
        <v>702</v>
      </c>
      <c r="C104" s="340"/>
      <c r="D104" s="345">
        <v>7744</v>
      </c>
    </row>
    <row r="105" spans="1:4" ht="12.75">
      <c r="A105" s="75"/>
      <c r="B105" s="336" t="s">
        <v>703</v>
      </c>
      <c r="C105" s="340"/>
      <c r="D105" s="345">
        <v>1654</v>
      </c>
    </row>
    <row r="106" spans="1:4" ht="15">
      <c r="A106" s="219">
        <v>6409</v>
      </c>
      <c r="B106" s="220" t="s">
        <v>256</v>
      </c>
      <c r="C106" s="221">
        <f>'Rozpis výdajů '!G397</f>
        <v>48740</v>
      </c>
      <c r="D106" s="348">
        <f>'Rozpis výdajů '!H397</f>
        <v>57200</v>
      </c>
    </row>
    <row r="107" spans="1:4" ht="12.75">
      <c r="A107" s="75"/>
      <c r="B107" s="336" t="s">
        <v>704</v>
      </c>
      <c r="C107" s="340"/>
      <c r="D107" s="345">
        <v>21000</v>
      </c>
    </row>
    <row r="108" spans="1:4" ht="12.75">
      <c r="A108" s="75"/>
      <c r="B108" s="336" t="s">
        <v>705</v>
      </c>
      <c r="C108" s="340"/>
      <c r="D108" s="345">
        <v>6000</v>
      </c>
    </row>
    <row r="109" spans="1:4" ht="12.75">
      <c r="A109" s="75"/>
      <c r="B109" s="336" t="s">
        <v>706</v>
      </c>
      <c r="C109" s="340"/>
      <c r="D109" s="345">
        <v>20100</v>
      </c>
    </row>
    <row r="110" spans="1:4" ht="13.5" thickBot="1">
      <c r="A110" s="76"/>
      <c r="B110" s="341" t="s">
        <v>707</v>
      </c>
      <c r="C110" s="342"/>
      <c r="D110" s="349">
        <v>3000</v>
      </c>
    </row>
    <row r="111" spans="1:4" ht="18" customHeight="1">
      <c r="A111" s="113"/>
      <c r="B111" s="128"/>
      <c r="C111" s="299" t="s">
        <v>0</v>
      </c>
      <c r="D111" s="299" t="s">
        <v>0</v>
      </c>
    </row>
    <row r="112" spans="1:2" ht="13.5" customHeight="1" thickBot="1">
      <c r="A112" s="113"/>
      <c r="B112" s="128"/>
    </row>
    <row r="113" spans="1:4" ht="16.5" thickBot="1">
      <c r="A113" s="126" t="s">
        <v>593</v>
      </c>
      <c r="B113" s="127"/>
      <c r="C113" s="115">
        <f>'Rozpis výdajů '!G460</f>
        <v>10096174.58</v>
      </c>
      <c r="D113" s="115">
        <f>'Rozpis výdajů '!H460</f>
        <v>5262450</v>
      </c>
    </row>
    <row r="114" spans="1:4" ht="12.75">
      <c r="A114" s="244" t="s">
        <v>579</v>
      </c>
      <c r="B114" s="280" t="s">
        <v>214</v>
      </c>
      <c r="C114" s="280" t="s">
        <v>296</v>
      </c>
      <c r="D114" s="281" t="s">
        <v>296</v>
      </c>
    </row>
    <row r="115" spans="1:4" ht="15">
      <c r="A115" s="282">
        <v>2212</v>
      </c>
      <c r="B115" s="283" t="s">
        <v>14</v>
      </c>
      <c r="C115" s="284">
        <f>'Rozpis výdajů '!G414</f>
        <v>5140455.79</v>
      </c>
      <c r="D115" s="284">
        <f>'Rozpis výdajů '!H414</f>
        <v>4884450</v>
      </c>
    </row>
    <row r="116" spans="1:4" ht="15">
      <c r="A116" s="224">
        <v>2219</v>
      </c>
      <c r="B116" s="226" t="s">
        <v>301</v>
      </c>
      <c r="C116" s="222">
        <f>'Rozpis výdajů '!G421</f>
        <v>1556313</v>
      </c>
      <c r="D116" s="222">
        <f>'Rozpis výdajů '!H421</f>
        <v>33000</v>
      </c>
    </row>
    <row r="117" spans="1:4" ht="15">
      <c r="A117" s="224">
        <v>2321</v>
      </c>
      <c r="B117" s="226" t="s">
        <v>210</v>
      </c>
      <c r="C117" s="222">
        <f>'Rozpis výdajů '!G430</f>
        <v>765377</v>
      </c>
      <c r="D117" s="222">
        <f>'Rozpis výdajů '!H430</f>
        <v>0</v>
      </c>
    </row>
    <row r="118" spans="1:4" ht="15">
      <c r="A118" s="224">
        <v>3113</v>
      </c>
      <c r="B118" s="226" t="s">
        <v>678</v>
      </c>
      <c r="C118" s="222">
        <f>'Rozpis výdajů '!G433</f>
        <v>0</v>
      </c>
      <c r="D118" s="222">
        <f>'Rozpis výdajů '!H433</f>
        <v>50000</v>
      </c>
    </row>
    <row r="119" spans="1:4" ht="15">
      <c r="A119" s="224">
        <v>3412</v>
      </c>
      <c r="B119" s="226" t="s">
        <v>391</v>
      </c>
      <c r="C119" s="222">
        <f>'Rozpis výdajů '!G438</f>
        <v>60258</v>
      </c>
      <c r="D119" s="222">
        <f>'Rozpis výdajů '!H438</f>
        <v>0</v>
      </c>
    </row>
    <row r="120" spans="1:4" ht="15">
      <c r="A120" s="224">
        <v>3611</v>
      </c>
      <c r="B120" s="226" t="s">
        <v>584</v>
      </c>
      <c r="C120" s="222">
        <f>'Rozpis výdajů '!G442</f>
        <v>284668</v>
      </c>
      <c r="D120" s="222">
        <f>'Rozpis výdajů '!H442</f>
        <v>0</v>
      </c>
    </row>
    <row r="121" spans="1:4" ht="15">
      <c r="A121" s="224">
        <v>3613</v>
      </c>
      <c r="B121" s="226" t="s">
        <v>98</v>
      </c>
      <c r="C121" s="222">
        <f>'Rozpis výdajů '!G446</f>
        <v>0</v>
      </c>
      <c r="D121" s="222">
        <f>'Rozpis výdajů '!H446</f>
        <v>30000</v>
      </c>
    </row>
    <row r="122" spans="1:4" ht="15">
      <c r="A122" s="225">
        <v>3631</v>
      </c>
      <c r="B122" s="226" t="s">
        <v>37</v>
      </c>
      <c r="C122" s="222">
        <f>'Rozpis výdajů '!G452</f>
        <v>666655.79</v>
      </c>
      <c r="D122" s="222">
        <f>'Rozpis výdajů '!H452</f>
        <v>0</v>
      </c>
    </row>
    <row r="123" spans="1:4" ht="15.75" thickBot="1">
      <c r="A123" s="225">
        <v>3639</v>
      </c>
      <c r="B123" s="227" t="s">
        <v>140</v>
      </c>
      <c r="C123" s="223">
        <f>'Rozpis výdajů '!G457</f>
        <v>1622447</v>
      </c>
      <c r="D123" s="223">
        <f>'Rozpis výdajů '!H457</f>
        <v>265000</v>
      </c>
    </row>
    <row r="124" spans="1:4" ht="15" thickBot="1">
      <c r="A124" s="184"/>
      <c r="B124" s="185"/>
      <c r="C124" s="298" t="s">
        <v>0</v>
      </c>
      <c r="D124" s="298" t="s">
        <v>0</v>
      </c>
    </row>
    <row r="125" spans="1:4" ht="22.5" customHeight="1" thickBot="1">
      <c r="A125" s="112" t="s">
        <v>299</v>
      </c>
      <c r="B125" s="112"/>
      <c r="C125" s="143">
        <f>'Rozpis výdajů '!G461</f>
        <v>17641185.58</v>
      </c>
      <c r="D125" s="143">
        <f>'Rozpis výdajů '!H461</f>
        <v>13931650</v>
      </c>
    </row>
    <row r="126" ht="15" customHeight="1">
      <c r="B126" s="63" t="s">
        <v>0</v>
      </c>
    </row>
    <row r="127" spans="1:2" ht="15" customHeight="1">
      <c r="A127" s="398" t="s">
        <v>592</v>
      </c>
      <c r="B127" s="399"/>
    </row>
    <row r="128" spans="3:4" ht="15" customHeight="1" thickBot="1">
      <c r="C128" s="229">
        <v>2014</v>
      </c>
      <c r="D128" s="229">
        <v>2015</v>
      </c>
    </row>
    <row r="129" spans="1:4" ht="18.75" customHeight="1">
      <c r="A129" s="376" t="s">
        <v>302</v>
      </c>
      <c r="B129" s="377"/>
      <c r="C129" s="285">
        <f>C41</f>
        <v>12146060</v>
      </c>
      <c r="D129" s="286">
        <f>D41</f>
        <v>12050064</v>
      </c>
    </row>
    <row r="130" spans="1:4" ht="18" customHeight="1">
      <c r="A130" s="378" t="s">
        <v>303</v>
      </c>
      <c r="B130" s="379"/>
      <c r="C130" s="287">
        <f>C125</f>
        <v>17641185.58</v>
      </c>
      <c r="D130" s="288">
        <f>D125</f>
        <v>13931650</v>
      </c>
    </row>
    <row r="131" spans="1:4" ht="23.25" customHeight="1" thickBot="1">
      <c r="A131" s="392" t="s">
        <v>404</v>
      </c>
      <c r="B131" s="393"/>
      <c r="C131" s="289">
        <f>C129-C130</f>
        <v>-5495125.579999998</v>
      </c>
      <c r="D131" s="290">
        <f>D129-D130</f>
        <v>-1881586</v>
      </c>
    </row>
    <row r="132" spans="1:4" ht="23.25" customHeight="1">
      <c r="A132" s="350"/>
      <c r="B132" s="351"/>
      <c r="C132" s="352"/>
      <c r="D132" s="352"/>
    </row>
    <row r="133" spans="1:4" ht="23.25" customHeight="1">
      <c r="A133" s="350"/>
      <c r="B133" s="351"/>
      <c r="C133" s="352"/>
      <c r="D133" s="352"/>
    </row>
    <row r="134" spans="1:4" ht="23.25" customHeight="1">
      <c r="A134" s="350"/>
      <c r="B134" s="351"/>
      <c r="C134" s="352"/>
      <c r="D134" s="352"/>
    </row>
    <row r="135" spans="1:2" ht="13.5" customHeight="1" thickBot="1">
      <c r="A135" s="389" t="s">
        <v>0</v>
      </c>
      <c r="B135" s="389"/>
    </row>
    <row r="136" spans="1:4" ht="30.75" customHeight="1" thickBot="1">
      <c r="A136" s="390" t="s">
        <v>216</v>
      </c>
      <c r="B136" s="390"/>
      <c r="C136" s="232" t="s">
        <v>590</v>
      </c>
      <c r="D136" s="212" t="s">
        <v>711</v>
      </c>
    </row>
    <row r="137" spans="1:4" ht="16.5" thickBot="1">
      <c r="A137" s="391"/>
      <c r="B137" s="391"/>
      <c r="C137" s="233">
        <f>'Rozpis výdajů '!G467</f>
        <v>4308341</v>
      </c>
      <c r="D137" s="310">
        <f>'Rozpis výdajů '!H467</f>
        <v>-1539051</v>
      </c>
    </row>
    <row r="138" spans="1:4" ht="16.5" customHeight="1">
      <c r="A138" s="294" t="s">
        <v>579</v>
      </c>
      <c r="B138" s="295" t="s">
        <v>214</v>
      </c>
      <c r="C138" s="296" t="s">
        <v>296</v>
      </c>
      <c r="D138" s="297" t="s">
        <v>296</v>
      </c>
    </row>
    <row r="139" spans="1:4" ht="18" customHeight="1">
      <c r="A139" s="291">
        <v>8124</v>
      </c>
      <c r="B139" s="292" t="s">
        <v>257</v>
      </c>
      <c r="C139" s="293">
        <f>'Rozpis výdajů '!G464</f>
        <v>-566659</v>
      </c>
      <c r="D139" s="293">
        <f>'Rozpis výdajů '!H464</f>
        <v>-594381</v>
      </c>
    </row>
    <row r="140" spans="1:4" ht="16.5" customHeight="1">
      <c r="A140" s="230">
        <v>8124</v>
      </c>
      <c r="B140" s="228" t="s">
        <v>257</v>
      </c>
      <c r="C140" s="234">
        <f>'Rozpis výdajů '!G465</f>
        <v>-125000</v>
      </c>
      <c r="D140" s="234">
        <f>'Rozpis výdajů '!H465</f>
        <v>-125000</v>
      </c>
    </row>
    <row r="141" spans="1:4" ht="16.5" customHeight="1">
      <c r="A141" s="238">
        <v>8124</v>
      </c>
      <c r="B141" s="240" t="s">
        <v>257</v>
      </c>
      <c r="C141" s="239" t="s">
        <v>0</v>
      </c>
      <c r="D141" s="239">
        <f>'Rozpis výdajů '!H466</f>
        <v>-819670</v>
      </c>
    </row>
    <row r="142" spans="1:4" ht="16.5" customHeight="1" thickBot="1">
      <c r="A142" s="235">
        <v>8123</v>
      </c>
      <c r="B142" s="236" t="s">
        <v>591</v>
      </c>
      <c r="C142" s="237">
        <f>'Rozpis výdajů '!G466</f>
        <v>5000000</v>
      </c>
      <c r="D142" s="237">
        <v>0</v>
      </c>
    </row>
    <row r="143" spans="1:4" ht="13.5" customHeight="1">
      <c r="A143" s="242"/>
      <c r="B143" s="243"/>
      <c r="C143" s="241" t="s">
        <v>0</v>
      </c>
      <c r="D143" s="241" t="s">
        <v>0</v>
      </c>
    </row>
    <row r="144" spans="2:3" ht="12.75">
      <c r="B144" s="308" t="s">
        <v>680</v>
      </c>
      <c r="C144" s="1">
        <f>D41</f>
        <v>12050064</v>
      </c>
    </row>
    <row r="145" spans="2:3" ht="12.75">
      <c r="B145" s="308" t="s">
        <v>583</v>
      </c>
      <c r="C145" s="1">
        <f>D125</f>
        <v>13931650</v>
      </c>
    </row>
    <row r="146" spans="2:3" ht="12.75">
      <c r="B146" s="308" t="s">
        <v>681</v>
      </c>
      <c r="C146" s="1">
        <f>C144-C145</f>
        <v>-1881586</v>
      </c>
    </row>
    <row r="147" spans="2:3" ht="12.75">
      <c r="B147" s="308" t="s">
        <v>126</v>
      </c>
      <c r="C147" s="311">
        <f>D137</f>
        <v>-1539051</v>
      </c>
    </row>
    <row r="148" spans="2:3" ht="12.75">
      <c r="B148" s="308" t="s">
        <v>608</v>
      </c>
      <c r="C148" s="1">
        <f>C146+C147</f>
        <v>-3420637</v>
      </c>
    </row>
    <row r="151" spans="2:4" ht="24.75" customHeight="1">
      <c r="B151" s="388" t="s">
        <v>682</v>
      </c>
      <c r="C151" s="370"/>
      <c r="D151" s="370"/>
    </row>
    <row r="153" ht="12.75">
      <c r="A153" t="s">
        <v>712</v>
      </c>
    </row>
  </sheetData>
  <sheetProtection/>
  <mergeCells count="18">
    <mergeCell ref="B151:D151"/>
    <mergeCell ref="A135:B135"/>
    <mergeCell ref="A136:B137"/>
    <mergeCell ref="A131:B131"/>
    <mergeCell ref="A12:B12"/>
    <mergeCell ref="A4:B4"/>
    <mergeCell ref="A8:B8"/>
    <mergeCell ref="A45:B45"/>
    <mergeCell ref="A127:B127"/>
    <mergeCell ref="A2:B2"/>
    <mergeCell ref="A41:B41"/>
    <mergeCell ref="A37:B37"/>
    <mergeCell ref="A129:B129"/>
    <mergeCell ref="A130:B130"/>
    <mergeCell ref="A1:D1"/>
    <mergeCell ref="A3:B3"/>
    <mergeCell ref="A43:D43"/>
    <mergeCell ref="A44:B4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view="pageLayout" workbookViewId="0" topLeftCell="A12">
      <selection activeCell="A20" sqref="A20"/>
    </sheetView>
  </sheetViews>
  <sheetFormatPr defaultColWidth="9.00390625" defaultRowHeight="12.75"/>
  <cols>
    <col min="1" max="1" width="45.625" style="0" customWidth="1"/>
    <col min="2" max="2" width="12.875" style="0" customWidth="1"/>
    <col min="3" max="3" width="12.625" style="0" customWidth="1"/>
    <col min="4" max="4" width="14.00390625" style="0" customWidth="1"/>
    <col min="5" max="5" width="18.00390625" style="0" customWidth="1"/>
    <col min="6" max="6" width="20.75390625" style="0" customWidth="1"/>
  </cols>
  <sheetData>
    <row r="1" spans="1:6" ht="27" customHeight="1" thickBot="1">
      <c r="A1" s="400" t="s">
        <v>348</v>
      </c>
      <c r="B1" s="401"/>
      <c r="C1" s="401"/>
      <c r="D1" s="401"/>
      <c r="E1" s="401"/>
      <c r="F1" s="401"/>
    </row>
    <row r="2" spans="1:6" ht="26.25" thickBot="1">
      <c r="A2" s="96" t="s">
        <v>263</v>
      </c>
      <c r="B2" s="45" t="s">
        <v>236</v>
      </c>
      <c r="C2" s="45" t="s">
        <v>237</v>
      </c>
      <c r="D2" s="46" t="s">
        <v>307</v>
      </c>
      <c r="E2" s="46" t="s">
        <v>262</v>
      </c>
      <c r="F2" s="46" t="s">
        <v>261</v>
      </c>
    </row>
    <row r="3" spans="1:6" ht="24" customHeight="1">
      <c r="A3" s="150"/>
      <c r="B3" s="151"/>
      <c r="C3" s="151"/>
      <c r="D3" s="152"/>
      <c r="E3" s="152"/>
      <c r="F3" s="153"/>
    </row>
    <row r="4" spans="1:6" ht="24" customHeight="1">
      <c r="A4" s="154"/>
      <c r="B4" s="155"/>
      <c r="C4" s="156"/>
      <c r="D4" s="157"/>
      <c r="E4" s="157"/>
      <c r="F4" s="158"/>
    </row>
    <row r="5" spans="1:6" ht="24" customHeight="1">
      <c r="A5" s="154"/>
      <c r="B5" s="155"/>
      <c r="C5" s="156"/>
      <c r="D5" s="157"/>
      <c r="E5" s="157"/>
      <c r="F5" s="158"/>
    </row>
    <row r="6" spans="1:6" ht="24" customHeight="1">
      <c r="A6" s="159"/>
      <c r="B6" s="156"/>
      <c r="C6" s="155"/>
      <c r="D6" s="157"/>
      <c r="E6" s="157"/>
      <c r="F6" s="158"/>
    </row>
    <row r="7" spans="1:6" ht="24" customHeight="1">
      <c r="A7" s="159"/>
      <c r="B7" s="156"/>
      <c r="C7" s="156"/>
      <c r="D7" s="157"/>
      <c r="E7" s="157"/>
      <c r="F7" s="158"/>
    </row>
    <row r="8" spans="1:6" ht="24" customHeight="1">
      <c r="A8" s="154"/>
      <c r="B8" s="156"/>
      <c r="C8" s="156"/>
      <c r="D8" s="157"/>
      <c r="E8" s="157"/>
      <c r="F8" s="158"/>
    </row>
    <row r="9" spans="1:6" ht="24" customHeight="1">
      <c r="A9" s="154"/>
      <c r="B9" s="156"/>
      <c r="C9" s="156"/>
      <c r="D9" s="157"/>
      <c r="E9" s="157"/>
      <c r="F9" s="158"/>
    </row>
    <row r="10" spans="1:6" ht="24" customHeight="1">
      <c r="A10" s="159"/>
      <c r="B10" s="156"/>
      <c r="C10" s="156"/>
      <c r="D10" s="157"/>
      <c r="E10" s="157"/>
      <c r="F10" s="158"/>
    </row>
    <row r="11" spans="1:6" ht="24" customHeight="1">
      <c r="A11" s="159"/>
      <c r="B11" s="156"/>
      <c r="C11" s="156"/>
      <c r="D11" s="157"/>
      <c r="E11" s="157"/>
      <c r="F11" s="158"/>
    </row>
    <row r="12" spans="1:6" ht="24" customHeight="1">
      <c r="A12" s="159"/>
      <c r="B12" s="156"/>
      <c r="C12" s="156"/>
      <c r="D12" s="157"/>
      <c r="E12" s="157"/>
      <c r="F12" s="158"/>
    </row>
    <row r="13" spans="1:6" ht="24.75" customHeight="1">
      <c r="A13" s="145"/>
      <c r="B13" s="144"/>
      <c r="C13" s="144"/>
      <c r="D13" s="135"/>
      <c r="E13" s="87"/>
      <c r="F13" s="85"/>
    </row>
    <row r="14" spans="1:6" ht="24.75" customHeight="1">
      <c r="A14" s="145"/>
      <c r="B14" s="144"/>
      <c r="C14" s="144"/>
      <c r="D14" s="135"/>
      <c r="E14" s="87"/>
      <c r="F14" s="85"/>
    </row>
    <row r="15" spans="1:6" ht="24.75" customHeight="1">
      <c r="A15" s="145"/>
      <c r="B15" s="144"/>
      <c r="C15" s="144"/>
      <c r="D15" s="135"/>
      <c r="E15" s="88"/>
      <c r="F15" s="86"/>
    </row>
    <row r="16" spans="1:6" ht="24.75" customHeight="1" thickBot="1">
      <c r="A16" s="145"/>
      <c r="B16" s="144"/>
      <c r="C16" s="144"/>
      <c r="D16" s="135"/>
      <c r="E16" s="88"/>
      <c r="F16" s="86"/>
    </row>
    <row r="17" spans="1:6" ht="21.75" customHeight="1" thickBot="1">
      <c r="A17" s="98" t="s">
        <v>283</v>
      </c>
      <c r="B17" s="72">
        <f>SUM(B3:B16)</f>
        <v>0</v>
      </c>
      <c r="C17" s="72">
        <f>SUM(C3:C16)</f>
        <v>0</v>
      </c>
      <c r="D17" s="47"/>
      <c r="E17" s="101"/>
      <c r="F17" s="48" t="s">
        <v>0</v>
      </c>
    </row>
    <row r="18" spans="1:6" ht="25.5" customHeight="1" thickBot="1">
      <c r="A18" s="99" t="s">
        <v>284</v>
      </c>
      <c r="B18" s="404">
        <f>B17+C17</f>
        <v>0</v>
      </c>
      <c r="C18" s="405"/>
      <c r="D18" s="56"/>
      <c r="E18" s="102"/>
      <c r="F18" s="100"/>
    </row>
    <row r="19" spans="1:6" ht="19.5" customHeight="1">
      <c r="A19" s="97"/>
      <c r="B19" s="103"/>
      <c r="C19" s="103"/>
      <c r="D19" s="97"/>
      <c r="E19" s="97"/>
      <c r="F19" s="97"/>
    </row>
    <row r="20" spans="1:6" ht="19.5" customHeight="1">
      <c r="A20" s="97"/>
      <c r="B20" s="103"/>
      <c r="C20" s="103"/>
      <c r="D20" s="97"/>
      <c r="E20" s="97"/>
      <c r="F20" s="97"/>
    </row>
    <row r="21" spans="1:6" ht="18" customHeight="1">
      <c r="A21" s="97"/>
      <c r="B21" s="103"/>
      <c r="C21" s="103"/>
      <c r="D21" s="97"/>
      <c r="E21" s="97"/>
      <c r="F21" s="97"/>
    </row>
    <row r="22" spans="1:6" ht="19.5" customHeight="1">
      <c r="A22" s="97" t="s">
        <v>0</v>
      </c>
      <c r="B22" s="103" t="s">
        <v>0</v>
      </c>
      <c r="C22" s="103"/>
      <c r="D22" s="97"/>
      <c r="E22" s="97"/>
      <c r="F22" s="97"/>
    </row>
    <row r="23" spans="1:6" ht="32.25" customHeight="1">
      <c r="A23" s="97"/>
      <c r="B23" s="97"/>
      <c r="C23" s="97"/>
      <c r="D23" s="97"/>
      <c r="E23" s="97"/>
      <c r="F23" s="97"/>
    </row>
    <row r="24" spans="1:6" ht="32.25" customHeight="1">
      <c r="A24" s="97"/>
      <c r="B24" s="97"/>
      <c r="C24" s="97"/>
      <c r="D24" s="97"/>
      <c r="E24" s="97"/>
      <c r="F24" s="97"/>
    </row>
    <row r="25" spans="1:6" ht="12.75">
      <c r="A25" s="403" t="s">
        <v>0</v>
      </c>
      <c r="B25" s="403"/>
      <c r="C25" s="403"/>
      <c r="D25" s="403"/>
      <c r="E25" s="403"/>
      <c r="F25" s="403"/>
    </row>
    <row r="26" spans="1:6" ht="49.5" customHeight="1">
      <c r="A26" s="403" t="s">
        <v>0</v>
      </c>
      <c r="B26" s="403"/>
      <c r="C26" s="403"/>
      <c r="D26" s="403"/>
      <c r="E26" s="403"/>
      <c r="F26" s="403"/>
    </row>
    <row r="27" spans="1:6" ht="23.25" customHeight="1">
      <c r="A27" s="402" t="s">
        <v>0</v>
      </c>
      <c r="B27" s="402"/>
      <c r="C27" s="402"/>
      <c r="D27" s="402"/>
      <c r="E27" s="402"/>
      <c r="F27" s="402"/>
    </row>
  </sheetData>
  <sheetProtection/>
  <mergeCells count="5">
    <mergeCell ref="A1:F1"/>
    <mergeCell ref="A27:F27"/>
    <mergeCell ref="A26:F26"/>
    <mergeCell ref="B18:C18"/>
    <mergeCell ref="A25:F2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Abrechtice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Kratěna</dc:creator>
  <cp:keywords/>
  <dc:description/>
  <cp:lastModifiedBy>Jaromír Kratěna</cp:lastModifiedBy>
  <cp:lastPrinted>2015-02-16T15:42:51Z</cp:lastPrinted>
  <dcterms:created xsi:type="dcterms:W3CDTF">2003-01-15T15:24:04Z</dcterms:created>
  <dcterms:modified xsi:type="dcterms:W3CDTF">2015-02-23T09:18:20Z</dcterms:modified>
  <cp:category/>
  <cp:version/>
  <cp:contentType/>
  <cp:contentStatus/>
</cp:coreProperties>
</file>